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5" windowWidth="15480" windowHeight="10275" firstSheet="2" activeTab="6"/>
  </bookViews>
  <sheets>
    <sheet name="BSC-stand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  <sheet name="Zilveren Haak" sheetId="8" r:id="rId8"/>
    <sheet name="Puntenklassement" sheetId="9" r:id="rId9"/>
  </sheets>
  <definedNames/>
  <calcPr fullCalcOnLoad="1"/>
</workbook>
</file>

<file path=xl/sharedStrings.xml><?xml version="1.0" encoding="utf-8"?>
<sst xmlns="http://schemas.openxmlformats.org/spreadsheetml/2006/main" count="678" uniqueCount="126">
  <si>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</si>
  <si>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</si>
  <si>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</si>
  <si>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</si>
  <si>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</si>
  <si>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</si>
  <si>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</si>
  <si>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</si>
  <si>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</si>
  <si>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</si>
  <si>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</si>
  <si>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Laroy Didier</t>
  </si>
  <si>
    <t>Beunder Ruud</t>
  </si>
  <si>
    <t>Opdebeeck Erik</t>
  </si>
  <si>
    <t>Van Den Berg Jack</t>
  </si>
  <si>
    <t>Savat Franky</t>
  </si>
  <si>
    <t>Meijerink Peter</t>
  </si>
  <si>
    <t>De Groof Tommy</t>
  </si>
  <si>
    <t>De Beuckelaer Guy</t>
  </si>
  <si>
    <t>Moeskops Danny</t>
  </si>
  <si>
    <t>Gorissen Geoffrey</t>
  </si>
  <si>
    <t>De Mulder Ronny</t>
  </si>
  <si>
    <t>Betina Steven</t>
  </si>
  <si>
    <t>B</t>
  </si>
  <si>
    <t>160m tot 200m</t>
  </si>
  <si>
    <t>Singer Rudolf</t>
  </si>
  <si>
    <t>De Dobbelaere Franky</t>
  </si>
  <si>
    <t>De Vynck Danny</t>
  </si>
  <si>
    <t>Devynck Danny</t>
  </si>
  <si>
    <t>Verheyen Gert</t>
  </si>
  <si>
    <t>De Cock Walter</t>
  </si>
  <si>
    <t>Peeters Erik</t>
  </si>
  <si>
    <t>Jacobs Francis</t>
  </si>
  <si>
    <t>Luyten Karel</t>
  </si>
  <si>
    <t>Cardoen Philip</t>
  </si>
  <si>
    <t>Zonnekein Joachim</t>
  </si>
  <si>
    <t>C</t>
  </si>
  <si>
    <t>onder 160m</t>
  </si>
  <si>
    <t>Gorissen André</t>
  </si>
  <si>
    <t>O</t>
  </si>
  <si>
    <t>Overhead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</si>
  <si>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</si>
  <si>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</si>
  <si>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</si>
  <si>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</si>
  <si>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</si>
  <si>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</si>
  <si>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</si>
  <si>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</si>
  <si>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</si>
  <si>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categorie</t>
  </si>
  <si>
    <t>nr</t>
  </si>
  <si>
    <t>gew</t>
  </si>
  <si>
    <t>meters</t>
  </si>
  <si>
    <t>C-N</t>
  </si>
  <si>
    <t>nummer :</t>
  </si>
  <si>
    <t>naam :</t>
  </si>
  <si>
    <t>resultaat</t>
  </si>
  <si>
    <t>gemiddeld</t>
  </si>
  <si>
    <t>TOTALE AFSTAND:</t>
  </si>
  <si>
    <t>uitslag</t>
  </si>
  <si>
    <t xml:space="preserve">TOTAAL: </t>
  </si>
  <si>
    <t>min slechtste resultaat</t>
  </si>
  <si>
    <t>alle anderen</t>
  </si>
  <si>
    <t>Totaal</t>
  </si>
  <si>
    <t>uitslag wedstrijd 1 op 18/3/2012</t>
  </si>
  <si>
    <t>Lasseel Rafael</t>
  </si>
  <si>
    <t>Smolder Brent</t>
  </si>
  <si>
    <t>Dobbelaere Franky</t>
  </si>
  <si>
    <t>Verhage Sjaak</t>
  </si>
  <si>
    <t>ZW-&gt; W : 3 enkel buien, maar overwegend droog ; 7°C</t>
  </si>
  <si>
    <t>uitslag wedstrijd 2 op 7/4/2012</t>
  </si>
  <si>
    <t>uitslag wedstrijd 3 op 6/5/2012</t>
  </si>
  <si>
    <t>uitslag finale op 29/9/2012</t>
  </si>
  <si>
    <t>Belgische Surfcasting Club vzw klassement 2012 Zilveren Haak Zeehengelsportmagazine</t>
  </si>
  <si>
    <t>Smolders Brent</t>
  </si>
  <si>
    <t>Belgische Surfcasting Club vzw Puntenklassement 2012</t>
  </si>
  <si>
    <t>Anthonissen Jan</t>
  </si>
  <si>
    <t>Verryckt Yve</t>
  </si>
  <si>
    <t>Lasseel Raphael</t>
  </si>
  <si>
    <t>Carnes Ray</t>
  </si>
  <si>
    <t>Verbruggen Bernard</t>
  </si>
  <si>
    <t>NW -&gt; N 3 ; bewolking, 7°C</t>
  </si>
  <si>
    <t>Van den Berg Jack</t>
  </si>
  <si>
    <t>Goddaert Ludwig</t>
  </si>
  <si>
    <t>worp 9</t>
  </si>
  <si>
    <t>worp 10</t>
  </si>
  <si>
    <t>NNO -&gt; NO 3 ; fris 11 graden ; droog</t>
  </si>
  <si>
    <r>
      <rPr>
        <sz val="16"/>
        <rFont val="Arial"/>
        <family val="2"/>
      </rPr>
      <t>Zaterdag 2 juni 2012</t>
    </r>
    <r>
      <rPr>
        <sz val="10"/>
        <rFont val="Arial"/>
        <family val="2"/>
      </rPr>
      <t xml:space="preserve">  Te Linkeroever (Blancefloerlaan)</t>
    </r>
  </si>
  <si>
    <t>Belgisch Kampioenschap Surfcasting    wedstrijd 4</t>
  </si>
  <si>
    <t>Veranderlijke wind uit oostelijke richting 1-2 Bft</t>
  </si>
  <si>
    <t>Zeer zacht en aangenaam voorzomerweer 15-20 gr.</t>
  </si>
  <si>
    <t>NAAM</t>
  </si>
  <si>
    <t>Danny Moeskops</t>
  </si>
  <si>
    <t>Johan Teughels</t>
  </si>
  <si>
    <t>V.D.B. Jack</t>
  </si>
  <si>
    <t>Le Grand Michel</t>
  </si>
  <si>
    <t>Verrijckt Yve</t>
  </si>
  <si>
    <t>Goyvaerts Erik</t>
  </si>
  <si>
    <t>Campion Alain</t>
  </si>
  <si>
    <t>Teughels Johan</t>
  </si>
  <si>
    <r>
      <rPr>
        <sz val="16"/>
        <rFont val="Arial"/>
        <family val="2"/>
      </rPr>
      <t>Zondag 26 augustus 2012</t>
    </r>
    <r>
      <rPr>
        <sz val="11"/>
        <color indexed="8"/>
        <rFont val="Calibri"/>
        <family val="2"/>
      </rPr>
      <t xml:space="preserve">  Te Linkeroever (Blancefloerlaan)</t>
    </r>
  </si>
  <si>
    <t>Belgisch Kampioenschap Surfcasting    wedstrijd 5</t>
  </si>
  <si>
    <t>Westenwind 3-4 Bft en veel nattigheid met af en toe een opklaring</t>
  </si>
  <si>
    <t>Cardoen Philippe</t>
  </si>
  <si>
    <t>De Beuckelaar Guy</t>
  </si>
  <si>
    <t>Jakobs Francis</t>
  </si>
  <si>
    <t>Graham Johnstone</t>
  </si>
  <si>
    <t>Gorissen Andre</t>
  </si>
  <si>
    <t>Geoffrey Gorisen</t>
  </si>
  <si>
    <t>De Mulder Rony</t>
  </si>
  <si>
    <t>Bultinck Donald</t>
  </si>
  <si>
    <t>Wonnekein joachim</t>
  </si>
  <si>
    <t>Goddart Ludwig</t>
  </si>
  <si>
    <t>Rudolf Zinger</t>
  </si>
  <si>
    <t>Campion Martine</t>
  </si>
  <si>
    <t>jacobs Francis</t>
  </si>
  <si>
    <t>De Vuynck Danny</t>
  </si>
  <si>
    <t>Van de Berg Jack</t>
  </si>
  <si>
    <t>Alain Campion</t>
  </si>
  <si>
    <t>Michel Legrand</t>
  </si>
  <si>
    <t>Folke Olivier</t>
  </si>
  <si>
    <t>HOOGSTE GEMIDDELDE</t>
  </si>
  <si>
    <t>Beste Nieuwkomer : Erik Goyvaerts 190,66m</t>
  </si>
  <si>
    <t>Hoogste gemiddelde : Franky Savat 218,15m</t>
  </si>
  <si>
    <t>Beste Jeugdlid : Smolders Brent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</si>
</sst>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dd/mm/yyyy"/>
    <numFmt numFmtId="174" formatCode="dd\-mmm\-yy"/>
    <numFmt numFmtId="175" formatCode="#,##0.00\ _€"/>
  </numFmts>
  <fonts count="42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ck"/>
      <top/>
      <bottom/>
    </border>
    <border>
      <left style="thick"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ck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5" xfId="0" applyNumberFormat="1" applyFont="1" applyBorder="1" applyAlignment="1">
      <alignment horizontal="left"/>
    </xf>
    <xf numFmtId="172" fontId="0" fillId="0" borderId="20" xfId="0" applyNumberFormat="1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right"/>
    </xf>
    <xf numFmtId="2" fontId="0" fillId="0" borderId="33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" fontId="0" fillId="0" borderId="16" xfId="0" applyNumberFormat="1" applyBorder="1" applyAlignment="1">
      <alignment horizontal="center"/>
    </xf>
    <xf numFmtId="0" fontId="1" fillId="0" borderId="3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0" xfId="0" applyNumberFormat="1" applyFont="1" applyBorder="1" applyAlignment="1" quotePrefix="1">
      <alignment horizontal="center"/>
    </xf>
    <xf numFmtId="0" fontId="0" fillId="33" borderId="39" xfId="0" applyFill="1" applyBorder="1" applyAlignment="1">
      <alignment horizontal="center"/>
    </xf>
    <xf numFmtId="1" fontId="6" fillId="33" borderId="32" xfId="0" applyNumberFormat="1" applyFont="1" applyFill="1" applyBorder="1" applyAlignment="1">
      <alignment horizontal="center"/>
    </xf>
    <xf numFmtId="2" fontId="1" fillId="33" borderId="40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1" fontId="6" fillId="0" borderId="32" xfId="0" applyNumberFormat="1" applyFont="1" applyBorder="1" applyAlignment="1" quotePrefix="1">
      <alignment horizontal="center"/>
    </xf>
    <xf numFmtId="2" fontId="1" fillId="0" borderId="41" xfId="0" applyNumberFormat="1" applyFont="1" applyFill="1" applyBorder="1" applyAlignment="1">
      <alignment horizontal="center"/>
    </xf>
    <xf numFmtId="1" fontId="6" fillId="33" borderId="32" xfId="0" applyNumberFormat="1" applyFont="1" applyFill="1" applyBorder="1" applyAlignment="1" quotePrefix="1">
      <alignment horizontal="center"/>
    </xf>
    <xf numFmtId="2" fontId="1" fillId="33" borderId="40" xfId="0" applyNumberFormat="1" applyFont="1" applyFill="1" applyBorder="1" applyAlignment="1" quotePrefix="1">
      <alignment horizontal="center"/>
    </xf>
    <xf numFmtId="0" fontId="0" fillId="33" borderId="42" xfId="0" applyFill="1" applyBorder="1" applyAlignment="1">
      <alignment horizontal="center"/>
    </xf>
    <xf numFmtId="0" fontId="0" fillId="33" borderId="42" xfId="0" applyFont="1" applyFill="1" applyBorder="1" applyAlignment="1">
      <alignment/>
    </xf>
    <xf numFmtId="1" fontId="6" fillId="33" borderId="43" xfId="0" applyNumberFormat="1" applyFont="1" applyFill="1" applyBorder="1" applyAlignment="1">
      <alignment horizontal="center"/>
    </xf>
    <xf numFmtId="2" fontId="1" fillId="33" borderId="44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left"/>
    </xf>
    <xf numFmtId="0" fontId="25" fillId="0" borderId="0" xfId="54" applyAlignment="1">
      <alignment horizontal="center"/>
      <protection/>
    </xf>
    <xf numFmtId="0" fontId="25" fillId="0" borderId="0" xfId="54">
      <alignment/>
      <protection/>
    </xf>
    <xf numFmtId="1" fontId="25" fillId="0" borderId="0" xfId="54" applyNumberFormat="1" applyAlignment="1">
      <alignment horizontal="center"/>
      <protection/>
    </xf>
    <xf numFmtId="0" fontId="25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25" fillId="0" borderId="0" xfId="54" applyAlignment="1">
      <alignment horizontal="left"/>
      <protection/>
    </xf>
    <xf numFmtId="0" fontId="25" fillId="0" borderId="34" xfId="54" applyBorder="1" applyAlignment="1">
      <alignment horizontal="center"/>
      <protection/>
    </xf>
    <xf numFmtId="0" fontId="25" fillId="0" borderId="35" xfId="54" applyBorder="1">
      <alignment/>
      <protection/>
    </xf>
    <xf numFmtId="1" fontId="25" fillId="0" borderId="16" xfId="54" applyNumberFormat="1" applyBorder="1" applyAlignment="1">
      <alignment horizontal="center"/>
      <protection/>
    </xf>
    <xf numFmtId="0" fontId="1" fillId="0" borderId="36" xfId="54" applyFont="1" applyBorder="1" applyAlignment="1">
      <alignment horizontal="left"/>
      <protection/>
    </xf>
    <xf numFmtId="1" fontId="1" fillId="0" borderId="16" xfId="54" applyNumberFormat="1" applyFont="1" applyBorder="1" applyAlignment="1">
      <alignment horizontal="left"/>
      <protection/>
    </xf>
    <xf numFmtId="0" fontId="25" fillId="0" borderId="37" xfId="54" applyFont="1" applyBorder="1" applyAlignment="1">
      <alignment horizontal="center"/>
      <protection/>
    </xf>
    <xf numFmtId="0" fontId="1" fillId="0" borderId="45" xfId="54" applyFont="1" applyBorder="1" applyAlignment="1">
      <alignment horizontal="center"/>
      <protection/>
    </xf>
    <xf numFmtId="1" fontId="25" fillId="0" borderId="21" xfId="54" applyNumberFormat="1" applyFont="1" applyBorder="1" applyAlignment="1">
      <alignment horizontal="center"/>
      <protection/>
    </xf>
    <xf numFmtId="0" fontId="25" fillId="0" borderId="38" xfId="54" applyFont="1" applyBorder="1" applyAlignment="1">
      <alignment horizontal="center"/>
      <protection/>
    </xf>
    <xf numFmtId="0" fontId="25" fillId="0" borderId="46" xfId="54" applyBorder="1" applyAlignment="1">
      <alignment horizontal="center"/>
      <protection/>
    </xf>
    <xf numFmtId="0" fontId="38" fillId="0" borderId="47" xfId="54" applyFont="1" applyBorder="1">
      <alignment/>
      <protection/>
    </xf>
    <xf numFmtId="1" fontId="25" fillId="0" borderId="32" xfId="54" applyNumberFormat="1" applyBorder="1" applyAlignment="1">
      <alignment horizontal="center"/>
      <protection/>
    </xf>
    <xf numFmtId="2" fontId="38" fillId="0" borderId="40" xfId="54" applyNumberFormat="1" applyFont="1" applyBorder="1" applyAlignment="1">
      <alignment horizontal="center"/>
      <protection/>
    </xf>
    <xf numFmtId="0" fontId="25" fillId="33" borderId="46" xfId="54" applyFill="1" applyBorder="1" applyAlignment="1">
      <alignment horizontal="center"/>
      <protection/>
    </xf>
    <xf numFmtId="0" fontId="38" fillId="33" borderId="48" xfId="54" applyFont="1" applyFill="1" applyBorder="1">
      <alignment/>
      <protection/>
    </xf>
    <xf numFmtId="1" fontId="25" fillId="33" borderId="32" xfId="54" applyNumberFormat="1" applyFill="1" applyBorder="1" applyAlignment="1">
      <alignment horizontal="center"/>
      <protection/>
    </xf>
    <xf numFmtId="2" fontId="38" fillId="33" borderId="40" xfId="54" applyNumberFormat="1" applyFont="1" applyFill="1" applyBorder="1" applyAlignment="1">
      <alignment horizontal="center"/>
      <protection/>
    </xf>
    <xf numFmtId="0" fontId="38" fillId="0" borderId="48" xfId="54" applyFont="1" applyBorder="1">
      <alignment/>
      <protection/>
    </xf>
    <xf numFmtId="2" fontId="25" fillId="0" borderId="40" xfId="54" applyNumberFormat="1" applyBorder="1" applyAlignment="1">
      <alignment horizontal="center"/>
      <protection/>
    </xf>
    <xf numFmtId="0" fontId="25" fillId="33" borderId="48" xfId="54" applyFont="1" applyFill="1" applyBorder="1">
      <alignment/>
      <protection/>
    </xf>
    <xf numFmtId="2" fontId="25" fillId="33" borderId="40" xfId="54" applyNumberFormat="1" applyFill="1" applyBorder="1" applyAlignment="1">
      <alignment horizontal="center"/>
      <protection/>
    </xf>
    <xf numFmtId="0" fontId="25" fillId="0" borderId="48" xfId="54" applyFont="1" applyBorder="1">
      <alignment/>
      <protection/>
    </xf>
    <xf numFmtId="0" fontId="25" fillId="33" borderId="49" xfId="54" applyFill="1" applyBorder="1" applyAlignment="1">
      <alignment horizontal="center"/>
      <protection/>
    </xf>
    <xf numFmtId="0" fontId="25" fillId="33" borderId="50" xfId="54" applyFont="1" applyFill="1" applyBorder="1">
      <alignment/>
      <protection/>
    </xf>
    <xf numFmtId="1" fontId="25" fillId="33" borderId="43" xfId="54" applyNumberFormat="1" applyFill="1" applyBorder="1" applyAlignment="1">
      <alignment horizontal="center"/>
      <protection/>
    </xf>
    <xf numFmtId="2" fontId="25" fillId="33" borderId="44" xfId="54" applyNumberFormat="1" applyFill="1" applyBorder="1" applyAlignment="1">
      <alignment horizontal="center"/>
      <protection/>
    </xf>
    <xf numFmtId="2" fontId="38" fillId="0" borderId="41" xfId="54" applyNumberFormat="1" applyFont="1" applyFill="1" applyBorder="1" applyAlignment="1">
      <alignment horizontal="center"/>
      <protection/>
    </xf>
    <xf numFmtId="0" fontId="0" fillId="0" borderId="5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9525</xdr:colOff>
      <xdr:row>6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905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257175</xdr:colOff>
      <xdr:row>5</xdr:row>
      <xdr:rowOff>152400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847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4" max="14" width="21.28125" style="0" customWidth="1"/>
    <col min="15" max="15" width="7.140625" style="0" customWidth="1"/>
  </cols>
  <sheetData>
    <row r="1" spans="1:8" ht="12.75">
      <c r="A1" s="1" t="s">
        <v>0</v>
      </c>
      <c r="G1" s="3"/>
      <c r="H1" s="4">
        <f ca="1">TODAY()</f>
        <v>41182</v>
      </c>
    </row>
    <row r="2" spans="1:11" s="1" customFormat="1" ht="12.75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5"/>
      <c r="H2" s="6" t="s">
        <v>6</v>
      </c>
      <c r="I2" s="5"/>
      <c r="J2" s="5" t="s">
        <v>7</v>
      </c>
      <c r="K2" s="5" t="s">
        <v>8</v>
      </c>
    </row>
    <row r="3" spans="1:11" ht="5.25" customHeight="1">
      <c r="A3" s="5"/>
      <c r="B3" s="7"/>
      <c r="C3" s="8"/>
      <c r="D3" s="8"/>
      <c r="E3" s="8"/>
      <c r="F3" s="8"/>
      <c r="G3" s="7"/>
      <c r="H3" s="8"/>
      <c r="I3" s="7"/>
      <c r="J3" s="7"/>
      <c r="K3" s="7"/>
    </row>
    <row r="4" spans="1:13" ht="12.75">
      <c r="A4" s="5" t="s">
        <v>9</v>
      </c>
      <c r="B4" s="5" t="s">
        <v>10</v>
      </c>
      <c r="C4" s="8"/>
      <c r="D4" s="8"/>
      <c r="E4" s="8"/>
      <c r="F4" s="8"/>
      <c r="G4" s="7"/>
      <c r="H4" s="8"/>
      <c r="I4" s="7"/>
      <c r="J4" s="7"/>
      <c r="K4" s="7"/>
      <c r="L4" s="9"/>
      <c r="M4" s="10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9"/>
      <c r="M5" s="10"/>
    </row>
    <row r="6" spans="1:16" ht="13.5" thickBot="1">
      <c r="A6" s="5">
        <v>1</v>
      </c>
      <c r="B6" s="7" t="s">
        <v>19</v>
      </c>
      <c r="C6" s="8">
        <v>238.59</v>
      </c>
      <c r="D6" s="8">
        <v>257.59</v>
      </c>
      <c r="E6" s="8">
        <v>262.75</v>
      </c>
      <c r="F6" s="8">
        <v>250.8</v>
      </c>
      <c r="G6" s="8"/>
      <c r="H6" s="8">
        <f aca="true" t="shared" si="0" ref="H6:H20">IF(SUM(D6:F6)=0,"",(SUM(D6:E6)+MAX(C6,F6))/3)</f>
        <v>257.0466666666666</v>
      </c>
      <c r="I6" s="8"/>
      <c r="J6" s="8">
        <v>255.88</v>
      </c>
      <c r="K6" s="8">
        <f aca="true" t="shared" si="1" ref="K6:K20">IF(SUM(H6,H6,H6,J6,J6)/5=0,"",SUM(H6,H6,H6,J6,J6)/5)</f>
        <v>256.58000000000004</v>
      </c>
      <c r="L6" s="11"/>
      <c r="M6" s="10"/>
      <c r="O6" s="12"/>
      <c r="P6" s="12"/>
    </row>
    <row r="7" spans="1:16" ht="13.5" thickBot="1">
      <c r="A7" s="5">
        <v>2</v>
      </c>
      <c r="B7" s="7" t="s">
        <v>11</v>
      </c>
      <c r="C7" s="8">
        <v>230.59</v>
      </c>
      <c r="D7" s="8">
        <v>231.13</v>
      </c>
      <c r="E7" s="8">
        <v>232.27</v>
      </c>
      <c r="F7" s="8"/>
      <c r="G7" s="8"/>
      <c r="H7" s="8">
        <f t="shared" si="0"/>
        <v>231.33</v>
      </c>
      <c r="I7" s="8"/>
      <c r="J7" s="8">
        <v>230.91</v>
      </c>
      <c r="K7" s="8">
        <f t="shared" si="1"/>
        <v>231.16199999999998</v>
      </c>
      <c r="L7" s="9"/>
      <c r="M7" s="13"/>
      <c r="O7" s="12"/>
      <c r="P7" s="12"/>
    </row>
    <row r="8" spans="1:16" ht="13.5" thickBot="1">
      <c r="A8" s="5">
        <v>3</v>
      </c>
      <c r="B8" s="7" t="s">
        <v>13</v>
      </c>
      <c r="C8" s="8"/>
      <c r="D8" s="8">
        <v>230.48</v>
      </c>
      <c r="E8" s="8">
        <v>232.73</v>
      </c>
      <c r="F8" s="8">
        <v>226.84</v>
      </c>
      <c r="G8" s="8"/>
      <c r="H8" s="8">
        <f t="shared" si="0"/>
        <v>230.01666666666665</v>
      </c>
      <c r="I8" s="8"/>
      <c r="J8" s="8">
        <v>221.67</v>
      </c>
      <c r="K8" s="8">
        <f t="shared" si="1"/>
        <v>226.67799999999997</v>
      </c>
      <c r="L8" s="9"/>
      <c r="M8" s="13"/>
      <c r="N8" s="14"/>
      <c r="O8" s="12"/>
      <c r="P8" s="12"/>
    </row>
    <row r="9" spans="1:16" ht="13.5" thickBot="1">
      <c r="A9" s="5">
        <v>4</v>
      </c>
      <c r="B9" s="7" t="s">
        <v>20</v>
      </c>
      <c r="C9" s="8">
        <v>221.05</v>
      </c>
      <c r="D9" s="8">
        <v>232.28</v>
      </c>
      <c r="E9" s="8">
        <v>219.15</v>
      </c>
      <c r="F9" s="8"/>
      <c r="G9" s="8"/>
      <c r="H9" s="8">
        <f t="shared" si="0"/>
        <v>224.16</v>
      </c>
      <c r="I9" s="8"/>
      <c r="J9" s="8">
        <v>226.36</v>
      </c>
      <c r="K9" s="8">
        <f t="shared" si="1"/>
        <v>225.04000000000002</v>
      </c>
      <c r="L9" s="9"/>
      <c r="M9" s="13"/>
      <c r="O9" s="12"/>
      <c r="P9" s="12"/>
    </row>
    <row r="10" spans="1:16" ht="13.5" thickBot="1">
      <c r="A10" s="5">
        <v>5</v>
      </c>
      <c r="B10" s="7" t="s">
        <v>12</v>
      </c>
      <c r="C10" s="8">
        <v>227.98</v>
      </c>
      <c r="D10" s="8">
        <v>228.74</v>
      </c>
      <c r="E10" s="8">
        <v>219.29</v>
      </c>
      <c r="F10" s="8"/>
      <c r="G10" s="8"/>
      <c r="H10" s="8">
        <f t="shared" si="0"/>
        <v>225.33666666666667</v>
      </c>
      <c r="I10" s="8"/>
      <c r="J10" s="8">
        <v>222.19</v>
      </c>
      <c r="K10" s="8">
        <f t="shared" si="1"/>
        <v>224.07800000000003</v>
      </c>
      <c r="O10" s="12"/>
      <c r="P10" s="12"/>
    </row>
    <row r="11" spans="1:16" ht="13.5" thickBot="1">
      <c r="A11" s="5">
        <v>6</v>
      </c>
      <c r="B11" s="7" t="s">
        <v>15</v>
      </c>
      <c r="C11" s="8">
        <v>218.5</v>
      </c>
      <c r="D11" s="8">
        <v>226.88</v>
      </c>
      <c r="E11" s="8">
        <v>218.85</v>
      </c>
      <c r="F11" s="8">
        <v>207.16</v>
      </c>
      <c r="G11" s="8"/>
      <c r="H11" s="8">
        <f t="shared" si="0"/>
        <v>221.41</v>
      </c>
      <c r="I11" s="8"/>
      <c r="J11" s="8">
        <v>226.54</v>
      </c>
      <c r="K11" s="8">
        <f t="shared" si="1"/>
        <v>223.462</v>
      </c>
      <c r="O11" s="12"/>
      <c r="P11" s="12"/>
    </row>
    <row r="12" spans="1:16" ht="13.5" thickBot="1">
      <c r="A12" s="5">
        <v>7</v>
      </c>
      <c r="B12" s="7" t="s">
        <v>21</v>
      </c>
      <c r="C12" s="8"/>
      <c r="D12" s="15">
        <v>223.59</v>
      </c>
      <c r="E12" s="8">
        <v>220.37</v>
      </c>
      <c r="F12" s="8">
        <v>207.97</v>
      </c>
      <c r="G12" s="8"/>
      <c r="H12" s="8">
        <f t="shared" si="0"/>
        <v>217.31000000000003</v>
      </c>
      <c r="I12" s="8"/>
      <c r="J12" s="8">
        <v>214.37</v>
      </c>
      <c r="K12" s="8">
        <f t="shared" si="1"/>
        <v>216.13400000000001</v>
      </c>
      <c r="O12" s="12"/>
      <c r="P12" s="12"/>
    </row>
    <row r="13" spans="1:16" ht="13.5" thickBot="1">
      <c r="A13" s="5">
        <v>8</v>
      </c>
      <c r="B13" s="7" t="s">
        <v>18</v>
      </c>
      <c r="C13" s="8">
        <v>207.26</v>
      </c>
      <c r="D13" s="8">
        <v>215.1</v>
      </c>
      <c r="E13" s="8">
        <v>213.52</v>
      </c>
      <c r="F13" s="8"/>
      <c r="G13" s="8"/>
      <c r="H13" s="8">
        <f t="shared" si="0"/>
        <v>211.96</v>
      </c>
      <c r="I13" s="8"/>
      <c r="J13" s="8">
        <v>215.51</v>
      </c>
      <c r="K13" s="8">
        <f t="shared" si="1"/>
        <v>213.38000000000002</v>
      </c>
      <c r="O13" s="12"/>
      <c r="P13" s="12"/>
    </row>
    <row r="14" spans="1:16" ht="13.5" thickBot="1">
      <c r="A14" s="5">
        <v>9</v>
      </c>
      <c r="B14" s="7" t="s">
        <v>14</v>
      </c>
      <c r="C14" s="8">
        <v>224.93</v>
      </c>
      <c r="D14" s="8">
        <v>222.76</v>
      </c>
      <c r="E14" s="8">
        <v>199.05</v>
      </c>
      <c r="F14" s="8"/>
      <c r="G14" s="8"/>
      <c r="H14" s="8">
        <f t="shared" si="0"/>
        <v>215.58</v>
      </c>
      <c r="I14" s="8"/>
      <c r="J14" s="8">
        <v>209.51</v>
      </c>
      <c r="K14" s="8">
        <f t="shared" si="1"/>
        <v>213.152</v>
      </c>
      <c r="O14" s="12"/>
      <c r="P14" s="12"/>
    </row>
    <row r="15" spans="1:16" ht="13.5" thickBot="1">
      <c r="A15" s="5">
        <v>10</v>
      </c>
      <c r="B15" s="7" t="s">
        <v>100</v>
      </c>
      <c r="C15" s="8"/>
      <c r="D15" s="8">
        <v>180.57</v>
      </c>
      <c r="E15" s="8">
        <v>202.33</v>
      </c>
      <c r="F15" s="8">
        <v>192.88</v>
      </c>
      <c r="G15" s="8"/>
      <c r="H15" s="8">
        <f t="shared" si="0"/>
        <v>191.92666666666665</v>
      </c>
      <c r="I15" s="8"/>
      <c r="J15" s="8">
        <v>222.91</v>
      </c>
      <c r="K15" s="8">
        <f t="shared" si="1"/>
        <v>204.32</v>
      </c>
      <c r="O15" s="12"/>
      <c r="P15" s="12"/>
    </row>
    <row r="16" spans="1:16" ht="13.5" thickBot="1">
      <c r="A16" s="5">
        <v>11</v>
      </c>
      <c r="B16" s="7" t="s">
        <v>80</v>
      </c>
      <c r="C16" s="8">
        <v>192.18</v>
      </c>
      <c r="D16" s="7">
        <v>197.21</v>
      </c>
      <c r="E16" s="8">
        <v>195.14</v>
      </c>
      <c r="F16" s="8"/>
      <c r="G16" s="8"/>
      <c r="H16" s="8">
        <f t="shared" si="0"/>
        <v>194.84333333333333</v>
      </c>
      <c r="I16" s="8"/>
      <c r="J16" s="8">
        <v>188.76</v>
      </c>
      <c r="K16" s="8">
        <f t="shared" si="1"/>
        <v>192.41</v>
      </c>
      <c r="O16" s="12"/>
      <c r="P16" s="12"/>
    </row>
    <row r="17" spans="1:16" ht="13.5" thickBot="1">
      <c r="A17" s="5">
        <v>12</v>
      </c>
      <c r="B17" s="7" t="s">
        <v>17</v>
      </c>
      <c r="C17" s="8"/>
      <c r="D17" s="8">
        <v>211.33</v>
      </c>
      <c r="E17" s="8">
        <v>210.81</v>
      </c>
      <c r="F17" s="8"/>
      <c r="G17" s="8"/>
      <c r="H17" s="8">
        <f t="shared" si="0"/>
        <v>140.71333333333334</v>
      </c>
      <c r="I17" s="8"/>
      <c r="J17" s="8">
        <v>195.81</v>
      </c>
      <c r="K17" s="8">
        <f t="shared" si="1"/>
        <v>162.752</v>
      </c>
      <c r="O17" s="12"/>
      <c r="P17" s="12"/>
    </row>
    <row r="18" spans="1:16" ht="13.5" thickBot="1">
      <c r="A18" s="5">
        <v>13</v>
      </c>
      <c r="B18" s="7" t="s">
        <v>22</v>
      </c>
      <c r="C18" s="8"/>
      <c r="D18" s="8"/>
      <c r="E18" s="8">
        <v>214.2</v>
      </c>
      <c r="F18" s="8"/>
      <c r="G18" s="8"/>
      <c r="H18" s="8">
        <f t="shared" si="0"/>
        <v>71.39999999999999</v>
      </c>
      <c r="I18" s="8"/>
      <c r="J18" s="8">
        <v>224.05</v>
      </c>
      <c r="K18" s="8">
        <f t="shared" si="1"/>
        <v>132.45999999999998</v>
      </c>
      <c r="O18" s="12"/>
      <c r="P18" s="12"/>
    </row>
    <row r="19" spans="1:16" ht="13.5" thickBot="1">
      <c r="A19" s="5">
        <v>14</v>
      </c>
      <c r="B19" s="7" t="s">
        <v>16</v>
      </c>
      <c r="C19" s="8">
        <v>200.77</v>
      </c>
      <c r="D19" s="7">
        <v>209.24</v>
      </c>
      <c r="E19" s="8">
        <v>200.5</v>
      </c>
      <c r="F19" s="8"/>
      <c r="G19" s="8"/>
      <c r="H19" s="8">
        <f t="shared" si="0"/>
        <v>203.50333333333333</v>
      </c>
      <c r="I19" s="8"/>
      <c r="J19" s="8"/>
      <c r="K19" s="8">
        <f t="shared" si="1"/>
        <v>122.102</v>
      </c>
      <c r="O19" s="12"/>
      <c r="P19" s="12"/>
    </row>
    <row r="20" spans="1:16" ht="13.5" thickBot="1">
      <c r="A20" s="5">
        <v>15</v>
      </c>
      <c r="B20" s="7" t="s">
        <v>69</v>
      </c>
      <c r="C20" s="8">
        <v>191.46</v>
      </c>
      <c r="D20" s="7">
        <v>183.78</v>
      </c>
      <c r="E20" s="8">
        <v>180.74</v>
      </c>
      <c r="F20" s="8"/>
      <c r="G20" s="8"/>
      <c r="H20" s="8">
        <f t="shared" si="0"/>
        <v>185.32666666666668</v>
      </c>
      <c r="I20" s="8"/>
      <c r="J20" s="8"/>
      <c r="K20" s="8">
        <f t="shared" si="1"/>
        <v>111.196</v>
      </c>
      <c r="O20" s="12"/>
      <c r="P20" s="12"/>
    </row>
    <row r="21" spans="1:16" ht="13.5" thickBot="1">
      <c r="A21" s="5"/>
      <c r="B21" s="7"/>
      <c r="C21" s="8"/>
      <c r="D21" s="8"/>
      <c r="E21" s="8"/>
      <c r="F21" s="8"/>
      <c r="G21" s="8"/>
      <c r="H21" s="8"/>
      <c r="I21" s="8"/>
      <c r="J21" s="8"/>
      <c r="K21" s="8"/>
      <c r="O21" s="12"/>
      <c r="P21" s="12"/>
    </row>
    <row r="22" spans="1:16" s="1" customFormat="1" ht="13.5" thickBot="1">
      <c r="A22" s="5" t="s">
        <v>23</v>
      </c>
      <c r="B22" s="5" t="s">
        <v>24</v>
      </c>
      <c r="C22" s="6"/>
      <c r="D22" s="6"/>
      <c r="E22" s="6"/>
      <c r="F22" s="6"/>
      <c r="G22" s="6"/>
      <c r="H22" s="8">
        <f aca="true" t="shared" si="2" ref="H22:H36">IF(SUM(D22:F22)=0,"",(SUM(D22:E22)+MAX(C22,F22))/3)</f>
      </c>
      <c r="I22" s="6"/>
      <c r="J22" s="6"/>
      <c r="K22" s="8">
        <f aca="true" t="shared" si="3" ref="K22:K36">IF(SUM(H22,H22,H22,J22,J22)/5=0,"",SUM(H22,H22,H22,J22,J22)/5)</f>
      </c>
      <c r="N22"/>
      <c r="O22" s="12"/>
      <c r="P22" s="12"/>
    </row>
    <row r="23" spans="1:16" s="1" customFormat="1" ht="6" customHeight="1">
      <c r="A23" s="5"/>
      <c r="B23" s="5"/>
      <c r="C23" s="6"/>
      <c r="D23" s="6"/>
      <c r="E23" s="6"/>
      <c r="F23" s="6"/>
      <c r="G23" s="6"/>
      <c r="H23" s="8">
        <f t="shared" si="2"/>
      </c>
      <c r="I23" s="6"/>
      <c r="J23" s="6"/>
      <c r="K23" s="8">
        <f t="shared" si="3"/>
      </c>
      <c r="N23"/>
      <c r="O23" s="12"/>
      <c r="P23" s="12"/>
    </row>
    <row r="24" spans="1:16" ht="12.75">
      <c r="A24" s="5">
        <v>1</v>
      </c>
      <c r="B24" s="7" t="s">
        <v>34</v>
      </c>
      <c r="C24" s="8">
        <v>212.93</v>
      </c>
      <c r="D24" s="8">
        <v>226.92</v>
      </c>
      <c r="E24" s="8">
        <v>217.29</v>
      </c>
      <c r="F24" s="8"/>
      <c r="G24" s="8"/>
      <c r="H24" s="8">
        <f t="shared" si="2"/>
        <v>219.04666666666665</v>
      </c>
      <c r="I24" s="8"/>
      <c r="J24" s="8">
        <v>221.4</v>
      </c>
      <c r="K24" s="8">
        <f t="shared" si="3"/>
        <v>219.988</v>
      </c>
      <c r="O24" s="12"/>
      <c r="P24" s="12"/>
    </row>
    <row r="25" spans="1:16" ht="12.75">
      <c r="A25" s="5">
        <v>2</v>
      </c>
      <c r="B25" s="7" t="s">
        <v>35</v>
      </c>
      <c r="C25" s="8">
        <v>211.51</v>
      </c>
      <c r="D25" s="8">
        <v>220.57</v>
      </c>
      <c r="E25" s="8">
        <v>213.49</v>
      </c>
      <c r="F25" s="8"/>
      <c r="G25" s="8"/>
      <c r="H25" s="8">
        <f t="shared" si="2"/>
        <v>215.18999999999997</v>
      </c>
      <c r="I25" s="8"/>
      <c r="J25" s="8">
        <v>202.98</v>
      </c>
      <c r="K25" s="8">
        <f t="shared" si="3"/>
        <v>210.30599999999998</v>
      </c>
      <c r="O25" s="12"/>
      <c r="P25" s="12"/>
    </row>
    <row r="26" spans="1:16" ht="12.75">
      <c r="A26" s="5">
        <v>3</v>
      </c>
      <c r="B26" s="7" t="s">
        <v>28</v>
      </c>
      <c r="C26" s="8">
        <v>188.92</v>
      </c>
      <c r="D26" s="8">
        <v>197.11</v>
      </c>
      <c r="E26" s="8">
        <v>188.74</v>
      </c>
      <c r="F26" s="8"/>
      <c r="G26" s="8"/>
      <c r="H26" s="8">
        <f t="shared" si="2"/>
        <v>191.59</v>
      </c>
      <c r="I26" s="8"/>
      <c r="J26" s="8">
        <v>200.91</v>
      </c>
      <c r="K26" s="8">
        <f t="shared" si="3"/>
        <v>195.31799999999998</v>
      </c>
      <c r="O26" s="12"/>
      <c r="P26" s="12"/>
    </row>
    <row r="27" spans="1:15" ht="12.75">
      <c r="A27" s="5">
        <v>4</v>
      </c>
      <c r="B27" s="7" t="s">
        <v>32</v>
      </c>
      <c r="C27" s="8">
        <v>196.51</v>
      </c>
      <c r="D27" s="8">
        <v>217.79</v>
      </c>
      <c r="E27" s="8">
        <v>187.59</v>
      </c>
      <c r="F27" s="8"/>
      <c r="G27" s="8"/>
      <c r="H27" s="8">
        <f t="shared" si="2"/>
        <v>200.63</v>
      </c>
      <c r="I27" s="8"/>
      <c r="J27" s="8">
        <v>178.19</v>
      </c>
      <c r="K27" s="8">
        <f t="shared" si="3"/>
        <v>191.654</v>
      </c>
      <c r="O27" s="12"/>
    </row>
    <row r="28" spans="1:15" ht="12.75">
      <c r="A28" s="5">
        <v>5</v>
      </c>
      <c r="B28" s="7" t="s">
        <v>30</v>
      </c>
      <c r="C28" s="8">
        <v>185.14</v>
      </c>
      <c r="D28" s="8">
        <v>191.96</v>
      </c>
      <c r="E28" s="8">
        <v>181.7</v>
      </c>
      <c r="F28" s="8"/>
      <c r="G28" s="8"/>
      <c r="H28" s="8">
        <f t="shared" si="2"/>
        <v>186.26666666666665</v>
      </c>
      <c r="I28" s="8"/>
      <c r="J28" s="8">
        <v>183.83</v>
      </c>
      <c r="K28" s="8">
        <f t="shared" si="3"/>
        <v>185.292</v>
      </c>
      <c r="O28" s="12"/>
    </row>
    <row r="29" spans="1:15" ht="12.75">
      <c r="A29" s="5">
        <v>6</v>
      </c>
      <c r="B29" s="7" t="s">
        <v>29</v>
      </c>
      <c r="C29" s="8">
        <v>179.15</v>
      </c>
      <c r="D29" s="8">
        <v>189.41</v>
      </c>
      <c r="E29" s="8">
        <v>186.89</v>
      </c>
      <c r="F29" s="8"/>
      <c r="G29" s="8"/>
      <c r="H29" s="8">
        <f t="shared" si="2"/>
        <v>185.14999999999998</v>
      </c>
      <c r="I29" s="8"/>
      <c r="J29" s="8">
        <v>182.26</v>
      </c>
      <c r="K29" s="8">
        <f t="shared" si="3"/>
        <v>183.99399999999997</v>
      </c>
      <c r="O29" s="12"/>
    </row>
    <row r="30" spans="1:15" ht="12.75">
      <c r="A30" s="5">
        <v>7</v>
      </c>
      <c r="B30" s="7" t="s">
        <v>77</v>
      </c>
      <c r="C30" s="8">
        <v>177.33</v>
      </c>
      <c r="D30" s="8">
        <v>186.32</v>
      </c>
      <c r="E30" s="8">
        <v>181.19</v>
      </c>
      <c r="F30" s="8"/>
      <c r="G30" s="8"/>
      <c r="H30" s="8">
        <f t="shared" si="2"/>
        <v>181.61333333333334</v>
      </c>
      <c r="I30" s="8"/>
      <c r="J30" s="8">
        <v>170.96</v>
      </c>
      <c r="K30" s="8">
        <f t="shared" si="3"/>
        <v>177.35200000000003</v>
      </c>
      <c r="O30" s="12"/>
    </row>
    <row r="31" spans="1:15" ht="12.75">
      <c r="A31" s="5">
        <v>8</v>
      </c>
      <c r="B31" s="7" t="s">
        <v>25</v>
      </c>
      <c r="C31" s="8"/>
      <c r="D31" s="8">
        <v>181.44</v>
      </c>
      <c r="E31" s="8">
        <v>168.25</v>
      </c>
      <c r="F31" s="8">
        <v>161.07</v>
      </c>
      <c r="G31" s="8"/>
      <c r="H31" s="8">
        <f t="shared" si="2"/>
        <v>170.25333333333333</v>
      </c>
      <c r="I31" s="8"/>
      <c r="J31" s="8">
        <v>171.85</v>
      </c>
      <c r="K31" s="8">
        <f t="shared" si="3"/>
        <v>170.892</v>
      </c>
      <c r="O31" s="12"/>
    </row>
    <row r="32" spans="1:15" ht="12.75">
      <c r="A32" s="5">
        <v>9</v>
      </c>
      <c r="B32" s="7" t="s">
        <v>31</v>
      </c>
      <c r="C32" s="8">
        <v>173.01</v>
      </c>
      <c r="D32" s="8">
        <v>181.31</v>
      </c>
      <c r="E32" s="8">
        <v>160.84</v>
      </c>
      <c r="F32" s="8"/>
      <c r="G32" s="8"/>
      <c r="H32" s="8">
        <f t="shared" si="2"/>
        <v>171.72</v>
      </c>
      <c r="I32" s="8"/>
      <c r="J32" s="8">
        <v>164.22</v>
      </c>
      <c r="K32" s="8">
        <f t="shared" si="3"/>
        <v>168.72</v>
      </c>
      <c r="O32" s="12"/>
    </row>
    <row r="33" spans="1:15" ht="13.5" thickBot="1">
      <c r="A33" s="5">
        <v>10</v>
      </c>
      <c r="B33" s="7" t="s">
        <v>81</v>
      </c>
      <c r="C33" s="8">
        <v>171.6</v>
      </c>
      <c r="D33" s="8">
        <v>175.01</v>
      </c>
      <c r="E33" s="8">
        <v>158.61</v>
      </c>
      <c r="F33" s="8"/>
      <c r="G33" s="8"/>
      <c r="H33" s="8">
        <f t="shared" si="2"/>
        <v>168.40666666666667</v>
      </c>
      <c r="I33" s="8"/>
      <c r="J33" s="8">
        <v>162.5</v>
      </c>
      <c r="K33" s="8">
        <f t="shared" si="3"/>
        <v>166.044</v>
      </c>
      <c r="O33" s="12"/>
    </row>
    <row r="34" spans="1:15" ht="13.5" thickBot="1">
      <c r="A34" s="5">
        <v>11</v>
      </c>
      <c r="B34" s="7" t="s">
        <v>33</v>
      </c>
      <c r="C34" s="8"/>
      <c r="D34" s="8">
        <v>162.28</v>
      </c>
      <c r="E34" s="8">
        <v>166.27</v>
      </c>
      <c r="F34" s="8"/>
      <c r="G34" s="8"/>
      <c r="H34" s="8">
        <f t="shared" si="2"/>
        <v>109.51666666666667</v>
      </c>
      <c r="I34" s="8"/>
      <c r="J34" s="8">
        <v>167.88</v>
      </c>
      <c r="K34" s="8">
        <f t="shared" si="3"/>
        <v>132.862</v>
      </c>
      <c r="O34" s="12"/>
    </row>
    <row r="35" spans="1:15" ht="13.5" thickBot="1">
      <c r="A35" s="5">
        <v>12</v>
      </c>
      <c r="B35" s="7" t="s">
        <v>26</v>
      </c>
      <c r="C35" s="8"/>
      <c r="D35" s="8">
        <v>179.22</v>
      </c>
      <c r="E35" s="8"/>
      <c r="F35" s="8"/>
      <c r="G35" s="8"/>
      <c r="H35" s="8">
        <f t="shared" si="2"/>
        <v>59.74</v>
      </c>
      <c r="I35" s="8"/>
      <c r="J35" s="8">
        <v>176.78</v>
      </c>
      <c r="K35" s="8">
        <f t="shared" si="3"/>
        <v>106.556</v>
      </c>
      <c r="O35" s="12"/>
    </row>
    <row r="36" spans="1:11" ht="12.75">
      <c r="A36" s="5"/>
      <c r="B36" s="7"/>
      <c r="C36" s="8"/>
      <c r="D36" s="8"/>
      <c r="E36" s="8"/>
      <c r="F36" s="8"/>
      <c r="G36" s="8"/>
      <c r="H36" s="8">
        <f t="shared" si="2"/>
      </c>
      <c r="I36" s="8"/>
      <c r="J36" s="8"/>
      <c r="K36" s="8">
        <f t="shared" si="3"/>
      </c>
    </row>
    <row r="37" spans="1:12" s="1" customFormat="1" ht="12.75">
      <c r="A37" s="5" t="s">
        <v>36</v>
      </c>
      <c r="B37" s="5" t="s">
        <v>37</v>
      </c>
      <c r="C37" s="6"/>
      <c r="D37" s="6">
        <v>150</v>
      </c>
      <c r="E37" s="6"/>
      <c r="F37" s="6">
        <v>150</v>
      </c>
      <c r="G37" s="6"/>
      <c r="H37" s="6"/>
      <c r="I37" s="6"/>
      <c r="J37" s="6"/>
      <c r="K37" s="8"/>
      <c r="L37"/>
    </row>
    <row r="38" spans="1:11" s="1" customFormat="1" ht="6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8"/>
    </row>
    <row r="39" spans="1:12" ht="12.75">
      <c r="A39" s="5">
        <v>1</v>
      </c>
      <c r="B39" s="7" t="s">
        <v>98</v>
      </c>
      <c r="C39" s="8"/>
      <c r="D39" s="8">
        <v>178.74</v>
      </c>
      <c r="E39" s="8"/>
      <c r="F39" s="8">
        <v>162.72</v>
      </c>
      <c r="G39" s="8"/>
      <c r="H39" s="8">
        <f aca="true" t="shared" si="4" ref="H39:H44">SUM(D39,F39)/2</f>
        <v>170.73000000000002</v>
      </c>
      <c r="I39" s="8"/>
      <c r="J39" s="8">
        <v>190.66</v>
      </c>
      <c r="K39" s="8">
        <f aca="true" t="shared" si="5" ref="K39:K44">(D39+F39+J39+J39)/4</f>
        <v>180.695</v>
      </c>
      <c r="L39" s="1"/>
    </row>
    <row r="40" spans="1:12" ht="12.75">
      <c r="A40" s="5">
        <v>2</v>
      </c>
      <c r="B40" s="7" t="s">
        <v>84</v>
      </c>
      <c r="C40" s="8"/>
      <c r="D40" s="8">
        <v>176.68</v>
      </c>
      <c r="E40" s="8"/>
      <c r="F40" s="8">
        <v>159.5</v>
      </c>
      <c r="G40" s="8"/>
      <c r="H40" s="8">
        <f t="shared" si="4"/>
        <v>168.09</v>
      </c>
      <c r="I40" s="8"/>
      <c r="J40" s="8">
        <v>178.49</v>
      </c>
      <c r="K40" s="8">
        <f t="shared" si="5"/>
        <v>173.29000000000002</v>
      </c>
      <c r="L40" s="1"/>
    </row>
    <row r="41" spans="1:12" ht="12.75">
      <c r="A41" s="5">
        <v>3</v>
      </c>
      <c r="B41" s="7" t="s">
        <v>38</v>
      </c>
      <c r="C41" s="8"/>
      <c r="D41" s="8">
        <v>164.87</v>
      </c>
      <c r="E41" s="8"/>
      <c r="F41" s="8">
        <v>160.05</v>
      </c>
      <c r="G41" s="8"/>
      <c r="H41" s="8">
        <f t="shared" si="4"/>
        <v>162.46</v>
      </c>
      <c r="I41" s="8"/>
      <c r="J41" s="8">
        <v>162.82</v>
      </c>
      <c r="K41" s="8">
        <f t="shared" si="5"/>
        <v>162.64</v>
      </c>
      <c r="L41" s="1"/>
    </row>
    <row r="42" spans="1:12" ht="12.75">
      <c r="A42" s="5">
        <v>4</v>
      </c>
      <c r="B42" s="7" t="s">
        <v>66</v>
      </c>
      <c r="C42" s="8"/>
      <c r="D42" s="8">
        <v>139.58</v>
      </c>
      <c r="E42" s="8"/>
      <c r="F42" s="8">
        <v>139.46</v>
      </c>
      <c r="G42" s="8"/>
      <c r="H42" s="8">
        <f t="shared" si="4"/>
        <v>139.52</v>
      </c>
      <c r="I42" s="8"/>
      <c r="J42" s="8">
        <v>145.57</v>
      </c>
      <c r="K42" s="8">
        <f t="shared" si="5"/>
        <v>142.54500000000002</v>
      </c>
      <c r="L42" s="1"/>
    </row>
    <row r="43" spans="1:12" ht="12.75">
      <c r="A43" s="5">
        <v>5</v>
      </c>
      <c r="B43" s="7" t="s">
        <v>75</v>
      </c>
      <c r="C43" s="8"/>
      <c r="D43" s="8">
        <v>122.08</v>
      </c>
      <c r="E43" s="8"/>
      <c r="F43" s="8">
        <v>108.51</v>
      </c>
      <c r="G43" s="8"/>
      <c r="H43" s="8">
        <f t="shared" si="4"/>
        <v>115.295</v>
      </c>
      <c r="I43" s="8"/>
      <c r="J43" s="8">
        <v>125.76</v>
      </c>
      <c r="K43" s="8">
        <f t="shared" si="5"/>
        <v>120.5275</v>
      </c>
      <c r="L43" s="1"/>
    </row>
    <row r="44" spans="1:12" ht="13.5" thickBot="1">
      <c r="A44" s="5">
        <v>6</v>
      </c>
      <c r="B44" s="7" t="s">
        <v>111</v>
      </c>
      <c r="C44" s="8"/>
      <c r="D44" s="8"/>
      <c r="E44" s="8"/>
      <c r="F44" s="8"/>
      <c r="G44" s="8"/>
      <c r="H44" s="8">
        <f t="shared" si="4"/>
        <v>0</v>
      </c>
      <c r="I44" s="8"/>
      <c r="J44" s="8">
        <v>126.5</v>
      </c>
      <c r="K44" s="8">
        <f t="shared" si="5"/>
        <v>63.25</v>
      </c>
      <c r="L44" s="1"/>
    </row>
    <row r="45" spans="1:12" s="1" customFormat="1" ht="12.75" hidden="1">
      <c r="A45" s="5" t="s">
        <v>39</v>
      </c>
      <c r="B45" s="5" t="s">
        <v>40</v>
      </c>
      <c r="C45" s="6" t="s">
        <v>2</v>
      </c>
      <c r="D45" s="6" t="s">
        <v>3</v>
      </c>
      <c r="E45" s="6" t="s">
        <v>4</v>
      </c>
      <c r="F45" s="6" t="s">
        <v>5</v>
      </c>
      <c r="G45" s="6"/>
      <c r="H45" s="8">
        <f>IF(SUM(D45:F45)=0,"",(SUM(D45:E45)+MAX(C45,F45))/3)</f>
      </c>
      <c r="I45" s="6"/>
      <c r="J45" s="6"/>
      <c r="K45" s="8">
        <f>IF(SUM(H45,H45,H45,J45,J45)/5=0,"",SUM(H45,H45,H45,J45,J45)/5)</f>
      </c>
      <c r="L45"/>
    </row>
    <row r="46" spans="1:11" s="1" customFormat="1" ht="6" customHeight="1" hidden="1">
      <c r="A46" s="5"/>
      <c r="B46" s="5"/>
      <c r="C46" s="6"/>
      <c r="D46" s="6"/>
      <c r="E46" s="6"/>
      <c r="F46" s="6"/>
      <c r="G46" s="6"/>
      <c r="H46" s="8">
        <f>IF(SUM(D46:F46)=0,"",(SUM(D46:E46)+MAX(C46,F46))/3)</f>
      </c>
      <c r="I46" s="6"/>
      <c r="J46" s="6"/>
      <c r="K46" s="8">
        <f>IF(SUM(H46,H46,H46,J46,J46)/5=0,"",SUM(H46,H46,H46,J46,J46)/5)</f>
      </c>
    </row>
    <row r="47" spans="1:12" ht="12.75" hidden="1">
      <c r="A47" s="5">
        <v>1</v>
      </c>
      <c r="B47" s="7"/>
      <c r="C47" s="8"/>
      <c r="D47" s="8"/>
      <c r="E47" s="8"/>
      <c r="F47" s="8"/>
      <c r="G47" s="8"/>
      <c r="H47" s="8">
        <f>IF(SUM(D46:F47)=0,"",(SUM(D47:E47)+MAX(C47,F47))/3)</f>
      </c>
      <c r="I47" s="8"/>
      <c r="J47" s="8"/>
      <c r="K47" s="8">
        <f>IF(SUM(H47,H47,H47,J47,J47)/5=0,"",SUM(H47,H47,H47,J47,J47)/5)</f>
      </c>
      <c r="L47" s="1"/>
    </row>
    <row r="48" spans="1:11" ht="12.75" hidden="1">
      <c r="A48" s="5">
        <v>2</v>
      </c>
      <c r="B48" s="7"/>
      <c r="C48" s="8"/>
      <c r="D48" s="8"/>
      <c r="E48" s="8"/>
      <c r="F48" s="8"/>
      <c r="G48" s="8"/>
      <c r="H48" s="8">
        <f>IF(SUM(D47:F48)=0,"",(SUM(D48:E48)+MAX(C48,F48))/3)</f>
      </c>
      <c r="I48" s="8"/>
      <c r="J48" s="8"/>
      <c r="K48" s="8">
        <f>IF(SUM(H48,H48,H48,J48,J48)/5=0,"",SUM(H48,H48,H48,J48,J48)/5)</f>
      </c>
    </row>
    <row r="49" spans="3:5" ht="12.75">
      <c r="C49"/>
      <c r="D49"/>
      <c r="E49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&amp;L&amp;"Arial,Vet"&amp;12Belgisch Kampioenschap Surfcasting 2009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7" customWidth="1"/>
    <col min="5" max="5" width="8.28125" style="16" customWidth="1"/>
    <col min="6" max="6" width="5.140625" style="17" customWidth="1"/>
    <col min="7" max="7" width="8.28125" style="16" customWidth="1"/>
    <col min="8" max="8" width="5.140625" style="17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6" customWidth="1"/>
    <col min="19" max="19" width="8.28125" style="16" customWidth="1"/>
    <col min="20" max="20" width="5.140625" style="17" hidden="1" customWidth="1"/>
    <col min="21" max="21" width="8.28125" style="16" hidden="1" customWidth="1"/>
  </cols>
  <sheetData>
    <row r="1" ht="12.75">
      <c r="B1" s="18" t="s">
        <v>65</v>
      </c>
    </row>
    <row r="3" spans="2:23" ht="12.75">
      <c r="B3" s="19"/>
      <c r="C3" s="20"/>
      <c r="D3" s="21"/>
      <c r="E3" s="22" t="s">
        <v>41</v>
      </c>
      <c r="F3" s="23"/>
      <c r="G3" s="22" t="s">
        <v>42</v>
      </c>
      <c r="H3" s="23"/>
      <c r="I3" s="22" t="s">
        <v>43</v>
      </c>
      <c r="J3" s="23"/>
      <c r="K3" s="22" t="s">
        <v>44</v>
      </c>
      <c r="L3" s="23"/>
      <c r="M3" s="22" t="s">
        <v>45</v>
      </c>
      <c r="N3" s="23"/>
      <c r="O3" s="22" t="s">
        <v>46</v>
      </c>
      <c r="P3" s="23"/>
      <c r="Q3" s="22" t="s">
        <v>47</v>
      </c>
      <c r="R3" s="23"/>
      <c r="S3" s="24" t="s">
        <v>48</v>
      </c>
      <c r="T3" s="23"/>
      <c r="U3" s="24" t="s">
        <v>49</v>
      </c>
      <c r="V3" s="9"/>
      <c r="W3" t="s">
        <v>50</v>
      </c>
    </row>
    <row r="4" spans="2:22" ht="15.75" customHeight="1">
      <c r="B4" s="25" t="s">
        <v>51</v>
      </c>
      <c r="C4" s="26" t="s">
        <v>1</v>
      </c>
      <c r="D4" s="27" t="s">
        <v>52</v>
      </c>
      <c r="E4" s="28" t="s">
        <v>53</v>
      </c>
      <c r="F4" s="27" t="s">
        <v>52</v>
      </c>
      <c r="G4" s="28" t="s">
        <v>53</v>
      </c>
      <c r="H4" s="27" t="s">
        <v>52</v>
      </c>
      <c r="I4" s="28" t="s">
        <v>53</v>
      </c>
      <c r="J4" s="27" t="s">
        <v>52</v>
      </c>
      <c r="K4" s="28" t="s">
        <v>53</v>
      </c>
      <c r="L4" s="27" t="s">
        <v>52</v>
      </c>
      <c r="M4" s="28" t="s">
        <v>53</v>
      </c>
      <c r="N4" s="27" t="s">
        <v>52</v>
      </c>
      <c r="O4" s="28" t="s">
        <v>53</v>
      </c>
      <c r="P4" s="27" t="s">
        <v>52</v>
      </c>
      <c r="Q4" s="28" t="s">
        <v>53</v>
      </c>
      <c r="R4" s="27" t="s">
        <v>52</v>
      </c>
      <c r="S4" s="29" t="s">
        <v>53</v>
      </c>
      <c r="T4" s="27" t="s">
        <v>52</v>
      </c>
      <c r="U4" s="29" t="s">
        <v>53</v>
      </c>
      <c r="V4" s="9"/>
    </row>
    <row r="5" spans="2:25" ht="12.75">
      <c r="B5" s="30">
        <v>1</v>
      </c>
      <c r="C5" s="31" t="s">
        <v>15</v>
      </c>
      <c r="D5" s="32">
        <v>175</v>
      </c>
      <c r="E5" s="33">
        <v>207.16</v>
      </c>
      <c r="F5" s="32"/>
      <c r="G5" s="33"/>
      <c r="H5" s="32">
        <v>125</v>
      </c>
      <c r="I5" s="33">
        <v>211.36</v>
      </c>
      <c r="J5" s="32">
        <v>125</v>
      </c>
      <c r="K5" s="33">
        <v>207.82</v>
      </c>
      <c r="L5" s="32"/>
      <c r="M5" s="33"/>
      <c r="N5" s="32">
        <v>150</v>
      </c>
      <c r="O5" s="33">
        <v>207.97</v>
      </c>
      <c r="P5" s="32"/>
      <c r="Q5" s="33"/>
      <c r="R5" s="32"/>
      <c r="S5" s="34"/>
      <c r="T5" s="32"/>
      <c r="U5" s="34"/>
      <c r="V5" s="35"/>
      <c r="W5" t="s">
        <v>9</v>
      </c>
      <c r="X5" s="36"/>
      <c r="Y5" s="36"/>
    </row>
    <row r="6" spans="2:25" ht="12.75">
      <c r="B6" s="30">
        <v>2</v>
      </c>
      <c r="C6" s="31" t="s">
        <v>22</v>
      </c>
      <c r="D6" s="32"/>
      <c r="E6" s="33"/>
      <c r="F6" s="32"/>
      <c r="G6" s="33"/>
      <c r="H6" s="32">
        <v>150</v>
      </c>
      <c r="I6" s="33">
        <v>205.5</v>
      </c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4"/>
      <c r="V6" s="35"/>
      <c r="W6" t="s">
        <v>9</v>
      </c>
      <c r="X6" s="36"/>
      <c r="Y6" s="36"/>
    </row>
    <row r="7" spans="2:25" ht="12.75">
      <c r="B7" s="30">
        <v>3</v>
      </c>
      <c r="C7" s="31" t="s">
        <v>35</v>
      </c>
      <c r="D7" s="32">
        <v>150</v>
      </c>
      <c r="E7" s="33">
        <v>190.14</v>
      </c>
      <c r="F7" s="32">
        <v>150</v>
      </c>
      <c r="G7" s="33">
        <v>190.9</v>
      </c>
      <c r="H7" s="32">
        <v>150</v>
      </c>
      <c r="I7" s="33">
        <v>200.41</v>
      </c>
      <c r="J7" s="32"/>
      <c r="K7" s="33"/>
      <c r="L7" s="32">
        <v>150</v>
      </c>
      <c r="M7" s="33">
        <v>198.06</v>
      </c>
      <c r="N7" s="32">
        <v>125</v>
      </c>
      <c r="O7" s="33">
        <v>199.31</v>
      </c>
      <c r="P7" s="32">
        <v>125</v>
      </c>
      <c r="Q7" s="33">
        <v>198.08</v>
      </c>
      <c r="R7" s="32"/>
      <c r="S7" s="33"/>
      <c r="T7" s="32"/>
      <c r="U7" s="34"/>
      <c r="V7" s="35"/>
      <c r="W7" t="s">
        <v>23</v>
      </c>
      <c r="X7" s="36"/>
      <c r="Y7" s="36"/>
    </row>
    <row r="8" spans="2:25" ht="12.75">
      <c r="B8" s="30">
        <v>4</v>
      </c>
      <c r="C8" s="31" t="s">
        <v>25</v>
      </c>
      <c r="D8" s="32"/>
      <c r="E8" s="33"/>
      <c r="F8" s="32">
        <v>150</v>
      </c>
      <c r="G8" s="33">
        <v>167.51</v>
      </c>
      <c r="H8" s="32">
        <v>150</v>
      </c>
      <c r="I8" s="33">
        <v>157.16</v>
      </c>
      <c r="J8" s="32"/>
      <c r="K8" s="33"/>
      <c r="L8" s="32"/>
      <c r="M8" s="33"/>
      <c r="N8" s="32">
        <v>150</v>
      </c>
      <c r="O8" s="33">
        <v>162.19</v>
      </c>
      <c r="P8" s="32"/>
      <c r="Q8" s="33"/>
      <c r="R8" s="32">
        <v>125</v>
      </c>
      <c r="S8" s="33">
        <v>181.44</v>
      </c>
      <c r="T8" s="32"/>
      <c r="U8" s="34"/>
      <c r="V8" s="35"/>
      <c r="W8" t="s">
        <v>23</v>
      </c>
      <c r="X8" s="36"/>
      <c r="Y8" s="36"/>
    </row>
    <row r="9" spans="2:25" ht="12.75">
      <c r="B9" s="30">
        <v>5</v>
      </c>
      <c r="C9" s="31" t="s">
        <v>30</v>
      </c>
      <c r="D9" s="32"/>
      <c r="E9" s="33"/>
      <c r="F9" s="32"/>
      <c r="G9" s="33"/>
      <c r="H9" s="32">
        <v>150</v>
      </c>
      <c r="I9" s="33">
        <v>181.7</v>
      </c>
      <c r="J9" s="32"/>
      <c r="K9" s="33"/>
      <c r="L9" s="32"/>
      <c r="M9" s="33"/>
      <c r="N9" s="32">
        <v>125</v>
      </c>
      <c r="O9" s="33">
        <v>176.48</v>
      </c>
      <c r="P9" s="32">
        <v>125</v>
      </c>
      <c r="Q9" s="33">
        <v>172.68</v>
      </c>
      <c r="R9" s="32">
        <v>125</v>
      </c>
      <c r="S9" s="33">
        <v>179.72</v>
      </c>
      <c r="T9" s="32"/>
      <c r="U9" s="34"/>
      <c r="V9" s="35"/>
      <c r="W9" t="s">
        <v>23</v>
      </c>
      <c r="X9" s="36"/>
      <c r="Y9" s="36"/>
    </row>
    <row r="10" spans="2:25" ht="12.75">
      <c r="B10" s="30">
        <v>6</v>
      </c>
      <c r="C10" s="31" t="s">
        <v>27</v>
      </c>
      <c r="D10" s="32">
        <v>150</v>
      </c>
      <c r="E10" s="33">
        <v>188.65</v>
      </c>
      <c r="F10" s="32">
        <v>150</v>
      </c>
      <c r="G10" s="33">
        <v>188.28</v>
      </c>
      <c r="H10" s="32">
        <v>150</v>
      </c>
      <c r="I10" s="33">
        <v>188.74</v>
      </c>
      <c r="J10" s="32">
        <v>125</v>
      </c>
      <c r="K10" s="33">
        <v>191.23</v>
      </c>
      <c r="L10" s="32">
        <v>125</v>
      </c>
      <c r="M10" s="33">
        <v>190.08</v>
      </c>
      <c r="N10" s="32"/>
      <c r="O10" s="33"/>
      <c r="P10" s="32"/>
      <c r="Q10" s="33"/>
      <c r="R10" s="32">
        <v>100</v>
      </c>
      <c r="S10" s="33">
        <v>188.92</v>
      </c>
      <c r="T10" s="32"/>
      <c r="U10" s="34"/>
      <c r="V10" s="35"/>
      <c r="W10" t="s">
        <v>23</v>
      </c>
      <c r="X10" s="36"/>
      <c r="Y10" s="36"/>
    </row>
    <row r="11" spans="2:25" ht="12.75">
      <c r="B11" s="30">
        <v>7</v>
      </c>
      <c r="C11" s="31" t="s">
        <v>34</v>
      </c>
      <c r="D11" s="32">
        <v>125</v>
      </c>
      <c r="E11" s="33">
        <v>193.73</v>
      </c>
      <c r="F11" s="32"/>
      <c r="G11" s="33"/>
      <c r="H11" s="32">
        <v>125</v>
      </c>
      <c r="I11" s="33">
        <v>217.77</v>
      </c>
      <c r="J11" s="32"/>
      <c r="K11" s="33"/>
      <c r="L11" s="32">
        <v>150</v>
      </c>
      <c r="M11" s="33">
        <v>202.34</v>
      </c>
      <c r="N11" s="32">
        <v>150</v>
      </c>
      <c r="O11" s="33">
        <v>204.1</v>
      </c>
      <c r="P11" s="32">
        <v>150</v>
      </c>
      <c r="Q11" s="33">
        <v>195.56</v>
      </c>
      <c r="R11" s="32">
        <v>125</v>
      </c>
      <c r="S11" s="33">
        <v>205.21</v>
      </c>
      <c r="T11" s="32"/>
      <c r="U11" s="34"/>
      <c r="V11" s="35"/>
      <c r="W11" t="s">
        <v>23</v>
      </c>
      <c r="X11" s="36"/>
      <c r="Y11" s="36"/>
    </row>
    <row r="12" spans="2:25" ht="12.75">
      <c r="B12" s="30">
        <v>8</v>
      </c>
      <c r="C12" s="31" t="s">
        <v>19</v>
      </c>
      <c r="D12" s="32">
        <v>125</v>
      </c>
      <c r="E12" s="33">
        <v>251.94</v>
      </c>
      <c r="F12" s="32">
        <v>125</v>
      </c>
      <c r="G12" s="33">
        <v>246.44</v>
      </c>
      <c r="H12" s="32">
        <v>125</v>
      </c>
      <c r="I12" s="33">
        <v>250.71</v>
      </c>
      <c r="J12" s="32">
        <v>125</v>
      </c>
      <c r="K12" s="33">
        <v>248.87</v>
      </c>
      <c r="L12" s="32">
        <v>150</v>
      </c>
      <c r="M12" s="33">
        <v>246.77</v>
      </c>
      <c r="N12" s="32"/>
      <c r="O12" s="33"/>
      <c r="P12" s="32"/>
      <c r="Q12" s="33"/>
      <c r="R12" s="32">
        <v>150</v>
      </c>
      <c r="S12" s="33">
        <v>240.99</v>
      </c>
      <c r="T12" s="32"/>
      <c r="U12" s="34"/>
      <c r="V12" s="35"/>
      <c r="W12" t="s">
        <v>9</v>
      </c>
      <c r="X12" s="36"/>
      <c r="Y12" s="36"/>
    </row>
    <row r="13" spans="2:25" ht="12.75">
      <c r="B13" s="30">
        <v>9</v>
      </c>
      <c r="C13" s="31" t="s">
        <v>13</v>
      </c>
      <c r="D13" s="32"/>
      <c r="E13" s="33"/>
      <c r="F13" s="32">
        <v>150</v>
      </c>
      <c r="G13" s="33">
        <v>222.62</v>
      </c>
      <c r="H13" s="32">
        <v>125</v>
      </c>
      <c r="I13" s="33">
        <v>224.6</v>
      </c>
      <c r="J13" s="32"/>
      <c r="K13" s="33"/>
      <c r="L13" s="32"/>
      <c r="M13" s="33"/>
      <c r="N13" s="32"/>
      <c r="O13" s="33"/>
      <c r="P13" s="32"/>
      <c r="Q13" s="33"/>
      <c r="R13" s="32">
        <v>125</v>
      </c>
      <c r="S13" s="33">
        <v>220.17</v>
      </c>
      <c r="T13" s="32"/>
      <c r="U13" s="34"/>
      <c r="V13" s="35"/>
      <c r="W13" t="s">
        <v>9</v>
      </c>
      <c r="X13" s="36"/>
      <c r="Y13" s="36"/>
    </row>
    <row r="14" spans="2:25" ht="12.75">
      <c r="B14" s="30">
        <v>10</v>
      </c>
      <c r="C14" s="31" t="s">
        <v>17</v>
      </c>
      <c r="D14" s="32">
        <v>150</v>
      </c>
      <c r="E14" s="33">
        <v>205.07</v>
      </c>
      <c r="F14" s="32"/>
      <c r="G14" s="33"/>
      <c r="H14" s="32"/>
      <c r="I14" s="33"/>
      <c r="J14" s="32">
        <v>125</v>
      </c>
      <c r="K14" s="33">
        <v>208.17</v>
      </c>
      <c r="L14" s="32"/>
      <c r="M14" s="33"/>
      <c r="N14" s="32"/>
      <c r="O14" s="33"/>
      <c r="P14" s="32">
        <v>150</v>
      </c>
      <c r="Q14" s="33">
        <v>199.02</v>
      </c>
      <c r="R14" s="32"/>
      <c r="S14" s="33"/>
      <c r="T14" s="32"/>
      <c r="U14" s="34"/>
      <c r="V14" s="35"/>
      <c r="W14" t="s">
        <v>9</v>
      </c>
      <c r="X14" s="36"/>
      <c r="Y14" s="36"/>
    </row>
    <row r="15" spans="2:25" ht="12.75">
      <c r="B15" s="30">
        <v>11</v>
      </c>
      <c r="C15" s="31" t="s">
        <v>66</v>
      </c>
      <c r="D15" s="32">
        <v>150</v>
      </c>
      <c r="E15" s="33">
        <v>136.05</v>
      </c>
      <c r="F15" s="32">
        <v>150</v>
      </c>
      <c r="G15" s="33">
        <v>129.87</v>
      </c>
      <c r="H15" s="32">
        <v>150</v>
      </c>
      <c r="I15" s="33">
        <v>105.97</v>
      </c>
      <c r="J15" s="32">
        <v>150</v>
      </c>
      <c r="K15" s="33">
        <v>132.26</v>
      </c>
      <c r="L15" s="32"/>
      <c r="M15" s="33"/>
      <c r="N15" s="32"/>
      <c r="O15" s="33"/>
      <c r="P15" s="32"/>
      <c r="Q15" s="33"/>
      <c r="R15" s="32">
        <v>150</v>
      </c>
      <c r="S15" s="33">
        <v>121.79</v>
      </c>
      <c r="T15" s="32"/>
      <c r="U15" s="34"/>
      <c r="V15" s="35"/>
      <c r="W15" t="s">
        <v>54</v>
      </c>
      <c r="X15" s="36"/>
      <c r="Y15" s="36"/>
    </row>
    <row r="16" spans="2:25" ht="12.75">
      <c r="B16" s="30">
        <v>12</v>
      </c>
      <c r="C16" s="31" t="s">
        <v>11</v>
      </c>
      <c r="D16" s="32">
        <v>125</v>
      </c>
      <c r="E16" s="33">
        <v>231.13</v>
      </c>
      <c r="F16" s="32">
        <v>100</v>
      </c>
      <c r="G16" s="33">
        <v>230.59</v>
      </c>
      <c r="H16" s="32"/>
      <c r="I16" s="33"/>
      <c r="J16" s="32">
        <v>150</v>
      </c>
      <c r="K16" s="33">
        <v>232.27</v>
      </c>
      <c r="L16" s="32"/>
      <c r="M16" s="33"/>
      <c r="N16" s="32"/>
      <c r="O16" s="33"/>
      <c r="P16" s="32"/>
      <c r="Q16" s="33"/>
      <c r="R16" s="32">
        <v>125</v>
      </c>
      <c r="S16" s="33">
        <v>225.12</v>
      </c>
      <c r="T16" s="32"/>
      <c r="U16" s="34"/>
      <c r="V16" s="35"/>
      <c r="W16" t="s">
        <v>9</v>
      </c>
      <c r="X16" s="36"/>
      <c r="Y16" s="36"/>
    </row>
    <row r="17" spans="2:25" ht="12.75">
      <c r="B17" s="30">
        <v>13</v>
      </c>
      <c r="C17" s="31" t="s">
        <v>32</v>
      </c>
      <c r="D17" s="32">
        <v>150</v>
      </c>
      <c r="E17" s="33">
        <v>171.26</v>
      </c>
      <c r="F17" s="32">
        <v>150</v>
      </c>
      <c r="G17" s="33">
        <v>180.3</v>
      </c>
      <c r="H17" s="32">
        <v>125</v>
      </c>
      <c r="I17" s="33">
        <v>180.52</v>
      </c>
      <c r="J17" s="32">
        <v>125</v>
      </c>
      <c r="K17" s="33">
        <v>179.24</v>
      </c>
      <c r="L17" s="32">
        <v>125</v>
      </c>
      <c r="M17" s="33">
        <v>180.3</v>
      </c>
      <c r="N17" s="32"/>
      <c r="O17" s="33"/>
      <c r="P17" s="32">
        <v>100</v>
      </c>
      <c r="Q17" s="33">
        <v>172.36</v>
      </c>
      <c r="R17" s="32">
        <v>125</v>
      </c>
      <c r="S17" s="33">
        <v>174.01</v>
      </c>
      <c r="T17" s="32"/>
      <c r="U17" s="34"/>
      <c r="V17" s="35"/>
      <c r="W17" t="s">
        <v>23</v>
      </c>
      <c r="X17" s="36"/>
      <c r="Y17" s="36"/>
    </row>
    <row r="18" spans="2:25" ht="12.75">
      <c r="B18" s="30">
        <v>14</v>
      </c>
      <c r="C18" s="31" t="s">
        <v>67</v>
      </c>
      <c r="D18" s="32">
        <v>150</v>
      </c>
      <c r="E18" s="33">
        <v>76.29</v>
      </c>
      <c r="F18" s="32">
        <v>150</v>
      </c>
      <c r="G18" s="33">
        <v>88.78</v>
      </c>
      <c r="H18" s="32">
        <v>150</v>
      </c>
      <c r="I18" s="33">
        <v>86.97</v>
      </c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34"/>
      <c r="V18" s="35"/>
      <c r="W18" t="s">
        <v>54</v>
      </c>
      <c r="X18" s="36"/>
      <c r="Y18" s="36"/>
    </row>
    <row r="19" spans="2:25" ht="12.75">
      <c r="B19" s="30">
        <v>15</v>
      </c>
      <c r="C19" s="31" t="s">
        <v>29</v>
      </c>
      <c r="D19" s="32">
        <v>150</v>
      </c>
      <c r="E19" s="33">
        <v>176.28</v>
      </c>
      <c r="F19" s="32"/>
      <c r="G19" s="33"/>
      <c r="H19" s="32">
        <v>125</v>
      </c>
      <c r="I19" s="33">
        <v>176.96</v>
      </c>
      <c r="J19" s="32">
        <v>125</v>
      </c>
      <c r="K19" s="33">
        <v>172.69</v>
      </c>
      <c r="L19" s="32"/>
      <c r="M19" s="33"/>
      <c r="N19" s="32"/>
      <c r="O19" s="33"/>
      <c r="P19" s="32"/>
      <c r="Q19" s="33"/>
      <c r="R19" s="32">
        <v>125</v>
      </c>
      <c r="S19" s="33">
        <v>176.93</v>
      </c>
      <c r="T19" s="32"/>
      <c r="U19" s="34"/>
      <c r="V19" s="35"/>
      <c r="W19" t="s">
        <v>23</v>
      </c>
      <c r="X19" s="36"/>
      <c r="Y19" s="36"/>
    </row>
    <row r="20" spans="2:25" ht="12.75">
      <c r="B20" s="30">
        <v>16</v>
      </c>
      <c r="C20" s="31" t="s">
        <v>33</v>
      </c>
      <c r="D20" s="32"/>
      <c r="E20" s="33"/>
      <c r="F20" s="32"/>
      <c r="G20" s="33"/>
      <c r="H20" s="32">
        <v>125</v>
      </c>
      <c r="I20" s="33">
        <v>162.28</v>
      </c>
      <c r="J20" s="32"/>
      <c r="K20" s="33"/>
      <c r="L20" s="32"/>
      <c r="M20" s="33"/>
      <c r="N20" s="32"/>
      <c r="O20" s="33"/>
      <c r="P20" s="32"/>
      <c r="Q20" s="33"/>
      <c r="R20" s="32"/>
      <c r="S20" s="33"/>
      <c r="T20" s="32"/>
      <c r="U20" s="34"/>
      <c r="V20" s="35"/>
      <c r="W20" t="s">
        <v>23</v>
      </c>
      <c r="X20" s="36"/>
      <c r="Y20" s="36"/>
    </row>
    <row r="21" spans="2:25" ht="12.75">
      <c r="B21" s="30">
        <v>17</v>
      </c>
      <c r="C21" s="31" t="s">
        <v>38</v>
      </c>
      <c r="D21" s="32">
        <v>150</v>
      </c>
      <c r="E21" s="33">
        <v>118.26</v>
      </c>
      <c r="F21" s="32">
        <v>150</v>
      </c>
      <c r="G21" s="33">
        <v>129.46</v>
      </c>
      <c r="H21" s="32"/>
      <c r="I21" s="33"/>
      <c r="J21" s="32">
        <v>150</v>
      </c>
      <c r="K21" s="33">
        <v>129.57</v>
      </c>
      <c r="L21" s="32">
        <v>150</v>
      </c>
      <c r="M21" s="33">
        <v>132.97</v>
      </c>
      <c r="N21" s="32"/>
      <c r="O21" s="33"/>
      <c r="P21" s="32">
        <v>150</v>
      </c>
      <c r="Q21" s="33">
        <v>148.67</v>
      </c>
      <c r="R21" s="32"/>
      <c r="S21" s="33"/>
      <c r="T21" s="32"/>
      <c r="U21" s="34"/>
      <c r="V21" s="35"/>
      <c r="W21" t="s">
        <v>36</v>
      </c>
      <c r="X21" s="36"/>
      <c r="Y21" s="36"/>
    </row>
    <row r="22" spans="2:25" ht="12.75">
      <c r="B22" s="30">
        <v>18</v>
      </c>
      <c r="C22" s="31" t="s">
        <v>20</v>
      </c>
      <c r="D22" s="32">
        <v>125</v>
      </c>
      <c r="E22" s="33">
        <v>226.42</v>
      </c>
      <c r="F22" s="32">
        <v>150</v>
      </c>
      <c r="G22" s="33">
        <v>214.84</v>
      </c>
      <c r="H22" s="32"/>
      <c r="I22" s="33"/>
      <c r="J22" s="32">
        <v>150</v>
      </c>
      <c r="K22" s="33">
        <v>216.49</v>
      </c>
      <c r="L22" s="32"/>
      <c r="M22" s="33"/>
      <c r="N22" s="32">
        <v>125</v>
      </c>
      <c r="O22" s="33">
        <v>215.64</v>
      </c>
      <c r="P22" s="32"/>
      <c r="Q22" s="33"/>
      <c r="R22" s="32"/>
      <c r="S22" s="33"/>
      <c r="T22" s="32"/>
      <c r="U22" s="34"/>
      <c r="V22" s="35"/>
      <c r="W22" t="s">
        <v>9</v>
      </c>
      <c r="X22" s="36"/>
      <c r="Y22" s="36"/>
    </row>
    <row r="23" spans="2:25" ht="12.75">
      <c r="B23" s="30">
        <v>19</v>
      </c>
      <c r="C23" s="31" t="s">
        <v>68</v>
      </c>
      <c r="D23" s="32"/>
      <c r="E23" s="33"/>
      <c r="F23" s="32"/>
      <c r="G23" s="33"/>
      <c r="H23" s="32">
        <v>125</v>
      </c>
      <c r="I23" s="33">
        <v>179.22</v>
      </c>
      <c r="J23" s="32"/>
      <c r="K23" s="33"/>
      <c r="L23" s="32">
        <v>125</v>
      </c>
      <c r="M23" s="33">
        <v>177.65</v>
      </c>
      <c r="N23" s="32"/>
      <c r="O23" s="33"/>
      <c r="P23" s="32"/>
      <c r="Q23" s="33"/>
      <c r="R23" s="32"/>
      <c r="S23" s="33"/>
      <c r="T23" s="32"/>
      <c r="U23" s="34"/>
      <c r="V23" s="35"/>
      <c r="W23" t="s">
        <v>23</v>
      </c>
      <c r="X23" s="36"/>
      <c r="Y23" s="36"/>
    </row>
    <row r="24" spans="2:25" ht="12.75">
      <c r="B24" s="30">
        <v>20</v>
      </c>
      <c r="C24" s="31" t="s">
        <v>18</v>
      </c>
      <c r="D24" s="32">
        <v>150</v>
      </c>
      <c r="E24" s="33">
        <v>201.43</v>
      </c>
      <c r="F24" s="32">
        <v>150</v>
      </c>
      <c r="G24" s="33">
        <v>198.63</v>
      </c>
      <c r="H24" s="32">
        <v>150</v>
      </c>
      <c r="I24" s="33">
        <v>208.14</v>
      </c>
      <c r="J24" s="32">
        <v>125</v>
      </c>
      <c r="K24" s="33">
        <v>205.9</v>
      </c>
      <c r="L24" s="32"/>
      <c r="M24" s="33"/>
      <c r="N24" s="32"/>
      <c r="O24" s="33"/>
      <c r="P24" s="32"/>
      <c r="Q24" s="33"/>
      <c r="R24" s="32"/>
      <c r="S24" s="33"/>
      <c r="T24" s="32"/>
      <c r="U24" s="34"/>
      <c r="V24" s="35"/>
      <c r="W24" t="s">
        <v>9</v>
      </c>
      <c r="X24" s="36"/>
      <c r="Y24" s="36"/>
    </row>
    <row r="25" spans="2:25" ht="12.75">
      <c r="B25" s="30">
        <v>21</v>
      </c>
      <c r="C25" s="31" t="s">
        <v>16</v>
      </c>
      <c r="D25" s="32"/>
      <c r="E25" s="33"/>
      <c r="F25" s="32"/>
      <c r="G25" s="33"/>
      <c r="H25" s="32"/>
      <c r="I25" s="33"/>
      <c r="J25" s="32">
        <v>150</v>
      </c>
      <c r="K25" s="33">
        <v>200.5</v>
      </c>
      <c r="L25" s="32"/>
      <c r="M25" s="33"/>
      <c r="N25" s="32"/>
      <c r="O25" s="33"/>
      <c r="P25" s="32"/>
      <c r="Q25" s="33"/>
      <c r="R25" s="32"/>
      <c r="S25" s="33"/>
      <c r="T25" s="32"/>
      <c r="U25" s="34"/>
      <c r="V25" s="35"/>
      <c r="W25" t="s">
        <v>9</v>
      </c>
      <c r="X25" s="36"/>
      <c r="Y25" s="36"/>
    </row>
    <row r="26" spans="2:25" ht="12.75">
      <c r="B26" s="30">
        <v>22</v>
      </c>
      <c r="C26" s="31" t="s">
        <v>12</v>
      </c>
      <c r="D26" s="32"/>
      <c r="E26" s="33"/>
      <c r="F26" s="32">
        <v>125</v>
      </c>
      <c r="G26" s="33">
        <v>221.14</v>
      </c>
      <c r="H26" s="32">
        <v>125</v>
      </c>
      <c r="I26" s="33">
        <v>217.23</v>
      </c>
      <c r="J26" s="32">
        <v>125</v>
      </c>
      <c r="K26" s="33">
        <v>225.1</v>
      </c>
      <c r="L26" s="32">
        <v>125</v>
      </c>
      <c r="M26" s="33">
        <v>223.28</v>
      </c>
      <c r="N26" s="32"/>
      <c r="O26" s="33"/>
      <c r="P26" s="32">
        <v>150</v>
      </c>
      <c r="Q26" s="33">
        <v>207.3</v>
      </c>
      <c r="R26" s="32"/>
      <c r="S26" s="33"/>
      <c r="T26" s="32"/>
      <c r="U26" s="34"/>
      <c r="V26" s="35"/>
      <c r="W26" t="s">
        <v>9</v>
      </c>
      <c r="X26" s="36"/>
      <c r="Y26" s="36"/>
    </row>
    <row r="27" spans="2:25" ht="12.75">
      <c r="B27" s="30">
        <v>23</v>
      </c>
      <c r="C27" s="31" t="s">
        <v>14</v>
      </c>
      <c r="D27" s="32">
        <v>125</v>
      </c>
      <c r="E27" s="33">
        <v>209.2</v>
      </c>
      <c r="F27" s="32">
        <v>125</v>
      </c>
      <c r="G27" s="33">
        <v>217.55</v>
      </c>
      <c r="H27" s="32">
        <v>125</v>
      </c>
      <c r="I27" s="33">
        <v>219.29</v>
      </c>
      <c r="J27" s="32"/>
      <c r="K27" s="33"/>
      <c r="L27" s="32"/>
      <c r="M27" s="33"/>
      <c r="N27" s="32"/>
      <c r="O27" s="33"/>
      <c r="P27" s="32"/>
      <c r="Q27" s="33"/>
      <c r="R27" s="32"/>
      <c r="S27" s="33"/>
      <c r="T27" s="32"/>
      <c r="U27" s="34"/>
      <c r="V27" s="35"/>
      <c r="W27" t="s">
        <v>9</v>
      </c>
      <c r="X27" s="36"/>
      <c r="Y27" s="36"/>
    </row>
    <row r="28" spans="2:25" ht="12.75">
      <c r="B28" s="30">
        <v>24</v>
      </c>
      <c r="C28" s="31" t="s">
        <v>31</v>
      </c>
      <c r="D28" s="32">
        <v>150</v>
      </c>
      <c r="E28" s="33">
        <v>164.84</v>
      </c>
      <c r="F28" s="32">
        <v>125</v>
      </c>
      <c r="G28" s="33">
        <v>174.12</v>
      </c>
      <c r="H28" s="32"/>
      <c r="I28" s="33"/>
      <c r="J28" s="32"/>
      <c r="K28" s="33"/>
      <c r="L28" s="32">
        <v>125</v>
      </c>
      <c r="M28" s="33">
        <v>171.5</v>
      </c>
      <c r="N28" s="32"/>
      <c r="O28" s="33"/>
      <c r="P28" s="32"/>
      <c r="Q28" s="33"/>
      <c r="R28" s="32"/>
      <c r="S28" s="33"/>
      <c r="T28" s="32"/>
      <c r="U28" s="34"/>
      <c r="V28" s="35"/>
      <c r="W28" t="s">
        <v>23</v>
      </c>
      <c r="X28" s="36"/>
      <c r="Y28" s="36"/>
    </row>
    <row r="29" spans="2:25" ht="12.75">
      <c r="B29" s="30">
        <v>25</v>
      </c>
      <c r="C29" s="31" t="s">
        <v>21</v>
      </c>
      <c r="D29" s="32"/>
      <c r="E29" s="33"/>
      <c r="F29" s="32">
        <v>125</v>
      </c>
      <c r="G29" s="33">
        <v>214.12</v>
      </c>
      <c r="H29" s="32"/>
      <c r="I29" s="33"/>
      <c r="J29" s="32"/>
      <c r="K29" s="33"/>
      <c r="L29" s="32"/>
      <c r="M29" s="33"/>
      <c r="N29" s="32">
        <v>125</v>
      </c>
      <c r="O29" s="33">
        <v>210.51</v>
      </c>
      <c r="P29" s="32">
        <v>125</v>
      </c>
      <c r="Q29" s="33">
        <v>212.65</v>
      </c>
      <c r="R29" s="32">
        <v>125</v>
      </c>
      <c r="S29" s="33">
        <v>223.59</v>
      </c>
      <c r="T29" s="32"/>
      <c r="U29" s="34"/>
      <c r="V29" s="35"/>
      <c r="W29" t="s">
        <v>9</v>
      </c>
      <c r="X29" s="36"/>
      <c r="Y29" s="36"/>
    </row>
    <row r="30" spans="2:25" ht="12.75">
      <c r="B30" s="30">
        <v>26</v>
      </c>
      <c r="C30" s="31" t="s">
        <v>69</v>
      </c>
      <c r="D30" s="32"/>
      <c r="E30" s="33"/>
      <c r="F30" s="32"/>
      <c r="G30" s="33"/>
      <c r="H30" s="32"/>
      <c r="I30" s="33"/>
      <c r="J30" s="32">
        <v>100</v>
      </c>
      <c r="K30" s="33">
        <v>191.46</v>
      </c>
      <c r="L30" s="32"/>
      <c r="M30" s="33"/>
      <c r="N30" s="32">
        <v>150</v>
      </c>
      <c r="O30" s="33">
        <v>180.71</v>
      </c>
      <c r="P30" s="32"/>
      <c r="Q30" s="33"/>
      <c r="R30" s="32">
        <v>125</v>
      </c>
      <c r="S30" s="33">
        <v>183.78</v>
      </c>
      <c r="T30" s="32"/>
      <c r="U30" s="34"/>
      <c r="V30" s="35"/>
      <c r="W30" t="s">
        <v>9</v>
      </c>
      <c r="X30" s="36"/>
      <c r="Y30" s="36"/>
    </row>
    <row r="31" spans="2:24" ht="12.75">
      <c r="B31" s="37"/>
      <c r="C31" s="38"/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40"/>
      <c r="S31" s="40"/>
      <c r="T31" s="39"/>
      <c r="U31" s="41"/>
      <c r="V31" s="35"/>
      <c r="X31" s="36"/>
    </row>
    <row r="33" ht="12.75">
      <c r="C33" s="18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2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42" customWidth="1"/>
    <col min="6" max="6" width="5.140625" style="16" customWidth="1"/>
    <col min="7" max="7" width="8.28125" style="42" customWidth="1"/>
    <col min="8" max="8" width="5.140625" style="16" customWidth="1"/>
    <col min="9" max="9" width="8.28125" style="42" customWidth="1"/>
    <col min="10" max="10" width="5.140625" style="17" customWidth="1"/>
    <col min="11" max="11" width="8.28125" style="42" customWidth="1"/>
    <col min="12" max="12" width="5.140625" style="17" customWidth="1"/>
    <col min="13" max="13" width="8.28125" style="42" customWidth="1"/>
    <col min="14" max="14" width="5.140625" style="17" customWidth="1"/>
    <col min="15" max="15" width="8.28125" style="42" customWidth="1"/>
    <col min="16" max="16" width="5.140625" style="17" customWidth="1"/>
    <col min="17" max="17" width="8.28125" style="42" customWidth="1"/>
    <col min="18" max="18" width="5.140625" style="17" customWidth="1"/>
    <col min="19" max="19" width="8.28125" style="42" customWidth="1"/>
    <col min="22" max="22" width="10.7109375" style="0" customWidth="1"/>
  </cols>
  <sheetData>
    <row r="1" ht="12.75">
      <c r="B1" s="18" t="s">
        <v>71</v>
      </c>
    </row>
    <row r="3" spans="2:19" ht="12.75">
      <c r="B3" s="19"/>
      <c r="C3" s="20"/>
      <c r="D3" s="21"/>
      <c r="E3" s="43" t="s">
        <v>41</v>
      </c>
      <c r="F3" s="23"/>
      <c r="G3" s="43" t="s">
        <v>42</v>
      </c>
      <c r="H3" s="23"/>
      <c r="I3" s="43" t="s">
        <v>43</v>
      </c>
      <c r="J3" s="23"/>
      <c r="K3" s="43" t="s">
        <v>44</v>
      </c>
      <c r="L3" s="23"/>
      <c r="M3" s="43" t="s">
        <v>45</v>
      </c>
      <c r="N3" s="23"/>
      <c r="O3" s="43" t="s">
        <v>46</v>
      </c>
      <c r="P3" s="23"/>
      <c r="Q3" s="43" t="s">
        <v>47</v>
      </c>
      <c r="R3" s="23"/>
      <c r="S3" s="43" t="s">
        <v>48</v>
      </c>
    </row>
    <row r="4" spans="2:21" ht="15.75" customHeight="1">
      <c r="B4" s="25" t="s">
        <v>51</v>
      </c>
      <c r="C4" s="26" t="s">
        <v>1</v>
      </c>
      <c r="D4" s="27" t="s">
        <v>52</v>
      </c>
      <c r="E4" s="44" t="s">
        <v>53</v>
      </c>
      <c r="F4" s="27" t="s">
        <v>52</v>
      </c>
      <c r="G4" s="44" t="s">
        <v>53</v>
      </c>
      <c r="H4" s="27" t="s">
        <v>52</v>
      </c>
      <c r="I4" s="44" t="s">
        <v>53</v>
      </c>
      <c r="J4" s="27" t="s">
        <v>52</v>
      </c>
      <c r="K4" s="44" t="s">
        <v>53</v>
      </c>
      <c r="L4" s="27" t="s">
        <v>52</v>
      </c>
      <c r="M4" s="44" t="s">
        <v>53</v>
      </c>
      <c r="N4" s="27" t="s">
        <v>52</v>
      </c>
      <c r="O4" s="44" t="s">
        <v>53</v>
      </c>
      <c r="P4" s="27" t="s">
        <v>52</v>
      </c>
      <c r="Q4" s="44" t="s">
        <v>53</v>
      </c>
      <c r="R4" s="27" t="s">
        <v>52</v>
      </c>
      <c r="S4" s="44" t="s">
        <v>53</v>
      </c>
      <c r="U4" t="s">
        <v>50</v>
      </c>
    </row>
    <row r="5" spans="2:21" ht="12.75">
      <c r="B5" s="30">
        <v>1</v>
      </c>
      <c r="C5" s="31" t="s">
        <v>32</v>
      </c>
      <c r="D5" s="32">
        <v>150</v>
      </c>
      <c r="E5" s="45">
        <v>187.59</v>
      </c>
      <c r="F5" s="32"/>
      <c r="G5" s="45"/>
      <c r="H5" s="32">
        <v>125</v>
      </c>
      <c r="I5" s="45">
        <v>207.18</v>
      </c>
      <c r="J5" s="32">
        <v>100</v>
      </c>
      <c r="K5" s="45">
        <v>181.08</v>
      </c>
      <c r="L5" s="32"/>
      <c r="M5" s="45"/>
      <c r="N5" s="32"/>
      <c r="O5" s="45"/>
      <c r="P5" s="32">
        <v>100</v>
      </c>
      <c r="Q5" s="45">
        <v>185.61</v>
      </c>
      <c r="R5" s="32"/>
      <c r="S5" s="45"/>
      <c r="T5" s="46"/>
      <c r="U5" t="s">
        <v>23</v>
      </c>
    </row>
    <row r="6" spans="2:21" ht="12.75">
      <c r="B6" s="30">
        <v>2</v>
      </c>
      <c r="C6" s="31" t="s">
        <v>18</v>
      </c>
      <c r="D6" s="32">
        <v>125</v>
      </c>
      <c r="E6" s="45">
        <v>206.43</v>
      </c>
      <c r="F6" s="32"/>
      <c r="G6" s="45"/>
      <c r="H6" s="32"/>
      <c r="I6" s="45"/>
      <c r="J6" s="32"/>
      <c r="K6" s="45"/>
      <c r="L6" s="32">
        <v>100</v>
      </c>
      <c r="M6" s="45">
        <v>200.15</v>
      </c>
      <c r="N6" s="32">
        <v>100</v>
      </c>
      <c r="O6" s="45">
        <v>205.56</v>
      </c>
      <c r="P6" s="32"/>
      <c r="Q6" s="45"/>
      <c r="R6" s="32"/>
      <c r="S6" s="45"/>
      <c r="T6" s="46"/>
      <c r="U6" t="s">
        <v>9</v>
      </c>
    </row>
    <row r="7" spans="2:21" ht="12.75">
      <c r="B7" s="30">
        <v>3</v>
      </c>
      <c r="C7" s="31" t="s">
        <v>34</v>
      </c>
      <c r="D7" s="32">
        <v>125</v>
      </c>
      <c r="E7" s="45">
        <v>219.17</v>
      </c>
      <c r="F7" s="32"/>
      <c r="G7" s="45"/>
      <c r="H7" s="32"/>
      <c r="I7" s="45"/>
      <c r="J7" s="32"/>
      <c r="K7" s="45"/>
      <c r="L7" s="32">
        <v>125</v>
      </c>
      <c r="M7" s="45">
        <v>226.92</v>
      </c>
      <c r="N7" s="32"/>
      <c r="O7" s="45"/>
      <c r="P7" s="32">
        <v>100</v>
      </c>
      <c r="Q7" s="45">
        <v>212.93</v>
      </c>
      <c r="R7" s="32"/>
      <c r="S7" s="45"/>
      <c r="U7" t="s">
        <v>23</v>
      </c>
    </row>
    <row r="8" spans="2:21" ht="12.75">
      <c r="B8" s="30">
        <v>4</v>
      </c>
      <c r="C8" s="31" t="s">
        <v>33</v>
      </c>
      <c r="D8" s="32"/>
      <c r="E8" s="45"/>
      <c r="F8" s="32"/>
      <c r="G8" s="45"/>
      <c r="H8" s="32">
        <v>125</v>
      </c>
      <c r="I8" s="45">
        <v>159.09</v>
      </c>
      <c r="J8" s="32"/>
      <c r="K8" s="45"/>
      <c r="L8" s="32"/>
      <c r="M8" s="45"/>
      <c r="N8" s="32"/>
      <c r="O8" s="45"/>
      <c r="P8" s="32">
        <v>150</v>
      </c>
      <c r="Q8" s="45">
        <v>166.27</v>
      </c>
      <c r="R8" s="32"/>
      <c r="S8" s="45"/>
      <c r="U8" t="s">
        <v>23</v>
      </c>
    </row>
    <row r="9" spans="2:21" ht="12.75">
      <c r="B9" s="30">
        <v>5</v>
      </c>
      <c r="C9" s="31" t="s">
        <v>29</v>
      </c>
      <c r="D9" s="32"/>
      <c r="E9" s="45"/>
      <c r="F9" s="32"/>
      <c r="G9" s="45"/>
      <c r="H9" s="32">
        <v>150</v>
      </c>
      <c r="I9" s="45">
        <v>180.98</v>
      </c>
      <c r="J9" s="32">
        <v>125</v>
      </c>
      <c r="K9" s="45">
        <v>174.4</v>
      </c>
      <c r="L9" s="32"/>
      <c r="M9" s="45"/>
      <c r="N9" s="32">
        <v>100</v>
      </c>
      <c r="O9" s="45">
        <v>169.3</v>
      </c>
      <c r="P9" s="32">
        <v>100</v>
      </c>
      <c r="Q9" s="45">
        <v>171.47</v>
      </c>
      <c r="R9" s="32"/>
      <c r="S9" s="45"/>
      <c r="U9" t="s">
        <v>23</v>
      </c>
    </row>
    <row r="10" spans="2:21" ht="12.75">
      <c r="B10" s="30">
        <v>6</v>
      </c>
      <c r="C10" s="31" t="s">
        <v>30</v>
      </c>
      <c r="D10" s="32">
        <v>125</v>
      </c>
      <c r="E10" s="45">
        <v>187.92</v>
      </c>
      <c r="F10" s="32">
        <v>125</v>
      </c>
      <c r="G10" s="45">
        <v>181</v>
      </c>
      <c r="H10" s="32"/>
      <c r="I10" s="45"/>
      <c r="J10" s="32"/>
      <c r="K10" s="45"/>
      <c r="L10" s="32">
        <v>125</v>
      </c>
      <c r="M10" s="45">
        <v>186.08</v>
      </c>
      <c r="N10" s="32"/>
      <c r="O10" s="45"/>
      <c r="P10" s="32"/>
      <c r="Q10" s="45"/>
      <c r="R10" s="32">
        <v>100</v>
      </c>
      <c r="S10" s="45">
        <v>159.94</v>
      </c>
      <c r="U10" t="s">
        <v>23</v>
      </c>
    </row>
    <row r="11" spans="2:21" ht="12.75">
      <c r="B11" s="30">
        <v>7</v>
      </c>
      <c r="C11" s="31" t="s">
        <v>19</v>
      </c>
      <c r="D11" s="32"/>
      <c r="E11" s="45"/>
      <c r="F11" s="32">
        <v>150</v>
      </c>
      <c r="G11" s="45">
        <v>249.19</v>
      </c>
      <c r="H11" s="32">
        <v>150</v>
      </c>
      <c r="I11" s="45">
        <v>262.75</v>
      </c>
      <c r="J11" s="32">
        <v>100</v>
      </c>
      <c r="K11" s="45">
        <v>234.84</v>
      </c>
      <c r="L11" s="32">
        <v>125</v>
      </c>
      <c r="M11" s="45">
        <v>257.59</v>
      </c>
      <c r="N11" s="32">
        <v>100</v>
      </c>
      <c r="O11" s="45">
        <v>238.59</v>
      </c>
      <c r="P11" s="32"/>
      <c r="Q11" s="45"/>
      <c r="R11" s="32">
        <v>175</v>
      </c>
      <c r="S11" s="45">
        <v>246.76</v>
      </c>
      <c r="U11" t="s">
        <v>9</v>
      </c>
    </row>
    <row r="12" spans="2:21" ht="12.75">
      <c r="B12" s="30">
        <v>8</v>
      </c>
      <c r="C12" s="31" t="s">
        <v>11</v>
      </c>
      <c r="D12" s="32"/>
      <c r="E12" s="45"/>
      <c r="F12" s="32">
        <v>125</v>
      </c>
      <c r="G12" s="45">
        <v>225.11</v>
      </c>
      <c r="H12" s="32">
        <v>125</v>
      </c>
      <c r="I12" s="45">
        <v>228.39</v>
      </c>
      <c r="J12" s="32"/>
      <c r="K12" s="45"/>
      <c r="L12" s="32"/>
      <c r="M12" s="45"/>
      <c r="N12" s="32"/>
      <c r="O12" s="45"/>
      <c r="P12" s="32">
        <v>100</v>
      </c>
      <c r="Q12" s="45">
        <v>223.44</v>
      </c>
      <c r="R12" s="32"/>
      <c r="S12" s="45"/>
      <c r="U12" t="s">
        <v>9</v>
      </c>
    </row>
    <row r="13" spans="2:21" ht="12.75">
      <c r="B13" s="30">
        <v>9</v>
      </c>
      <c r="C13" s="31" t="s">
        <v>77</v>
      </c>
      <c r="D13" s="32">
        <v>125</v>
      </c>
      <c r="E13" s="45">
        <v>173.83</v>
      </c>
      <c r="F13" s="32">
        <v>125</v>
      </c>
      <c r="G13" s="45">
        <v>170.48</v>
      </c>
      <c r="H13" s="32">
        <v>125</v>
      </c>
      <c r="I13" s="45">
        <v>173.66</v>
      </c>
      <c r="J13" s="32"/>
      <c r="K13" s="45"/>
      <c r="L13" s="32">
        <v>150</v>
      </c>
      <c r="M13" s="45">
        <v>148.73</v>
      </c>
      <c r="N13" s="32">
        <v>150</v>
      </c>
      <c r="O13" s="45">
        <v>153.89</v>
      </c>
      <c r="P13" s="32"/>
      <c r="Q13" s="45"/>
      <c r="R13" s="32"/>
      <c r="S13" s="45"/>
      <c r="U13" t="s">
        <v>23</v>
      </c>
    </row>
    <row r="14" spans="2:19" ht="12.75">
      <c r="B14" s="30">
        <v>10</v>
      </c>
      <c r="C14" s="31" t="s">
        <v>78</v>
      </c>
      <c r="D14" s="32">
        <v>150</v>
      </c>
      <c r="E14" s="45">
        <v>217.35</v>
      </c>
      <c r="F14" s="32">
        <v>150</v>
      </c>
      <c r="G14" s="45">
        <v>211.58</v>
      </c>
      <c r="H14" s="32"/>
      <c r="I14" s="45"/>
      <c r="J14" s="32"/>
      <c r="K14" s="45"/>
      <c r="L14" s="32">
        <v>125</v>
      </c>
      <c r="M14" s="45">
        <v>206.39</v>
      </c>
      <c r="N14" s="32">
        <v>100</v>
      </c>
      <c r="O14" s="45">
        <v>194.76</v>
      </c>
      <c r="P14" s="32">
        <v>100</v>
      </c>
      <c r="Q14" s="45">
        <v>200.76</v>
      </c>
      <c r="R14" s="32"/>
      <c r="S14" s="45"/>
    </row>
    <row r="15" spans="2:22" ht="12.75">
      <c r="B15" s="30">
        <v>11</v>
      </c>
      <c r="C15" s="31" t="s">
        <v>79</v>
      </c>
      <c r="D15" s="32">
        <v>150</v>
      </c>
      <c r="E15" s="45">
        <v>139.46</v>
      </c>
      <c r="F15" s="32">
        <v>150</v>
      </c>
      <c r="G15" s="45">
        <v>132.4</v>
      </c>
      <c r="H15" s="32"/>
      <c r="I15" s="45"/>
      <c r="J15" s="32"/>
      <c r="K15" s="45"/>
      <c r="L15" s="32">
        <v>150</v>
      </c>
      <c r="M15" s="45">
        <v>137.1</v>
      </c>
      <c r="N15" s="32">
        <v>150</v>
      </c>
      <c r="O15" s="45">
        <v>137.71</v>
      </c>
      <c r="P15" s="32">
        <v>150</v>
      </c>
      <c r="Q15" s="45">
        <v>131.64</v>
      </c>
      <c r="R15" s="32">
        <v>150</v>
      </c>
      <c r="S15" s="45">
        <v>137.55</v>
      </c>
      <c r="U15" t="s">
        <v>36</v>
      </c>
      <c r="V15" s="2"/>
    </row>
    <row r="16" spans="2:21" ht="12.75">
      <c r="B16" s="30">
        <v>12</v>
      </c>
      <c r="C16" s="31" t="s">
        <v>20</v>
      </c>
      <c r="D16" s="32"/>
      <c r="E16" s="45"/>
      <c r="F16" s="32"/>
      <c r="G16" s="45"/>
      <c r="H16" s="32">
        <v>125</v>
      </c>
      <c r="I16" s="45">
        <v>219.98</v>
      </c>
      <c r="J16" s="32">
        <v>100</v>
      </c>
      <c r="K16" s="45">
        <v>198.2</v>
      </c>
      <c r="L16" s="32">
        <v>100</v>
      </c>
      <c r="M16" s="45">
        <v>217.06</v>
      </c>
      <c r="N16" s="32"/>
      <c r="O16" s="45"/>
      <c r="P16" s="32"/>
      <c r="Q16" s="45"/>
      <c r="R16" s="32">
        <v>125</v>
      </c>
      <c r="S16" s="45">
        <v>232.28</v>
      </c>
      <c r="U16" t="s">
        <v>9</v>
      </c>
    </row>
    <row r="17" spans="2:21" ht="12.75">
      <c r="B17" s="30">
        <v>13</v>
      </c>
      <c r="C17" s="31" t="s">
        <v>75</v>
      </c>
      <c r="D17" s="32"/>
      <c r="E17" s="45"/>
      <c r="F17" s="32"/>
      <c r="G17" s="45"/>
      <c r="H17" s="32"/>
      <c r="I17" s="45"/>
      <c r="J17" s="32"/>
      <c r="K17" s="45"/>
      <c r="L17" s="32"/>
      <c r="M17" s="45"/>
      <c r="N17" s="32"/>
      <c r="O17" s="45"/>
      <c r="P17" s="32"/>
      <c r="Q17" s="45"/>
      <c r="R17" s="32">
        <v>150</v>
      </c>
      <c r="S17" s="45">
        <v>100.98</v>
      </c>
      <c r="U17" t="s">
        <v>36</v>
      </c>
    </row>
    <row r="18" spans="2:21" ht="12.75">
      <c r="B18" s="30">
        <v>14</v>
      </c>
      <c r="C18" s="31" t="s">
        <v>13</v>
      </c>
      <c r="D18" s="32">
        <v>150</v>
      </c>
      <c r="E18" s="45">
        <v>222.01</v>
      </c>
      <c r="F18" s="32">
        <v>125</v>
      </c>
      <c r="G18" s="45">
        <v>221.25</v>
      </c>
      <c r="H18" s="32">
        <v>125</v>
      </c>
      <c r="I18" s="45">
        <v>228.86</v>
      </c>
      <c r="J18" s="32"/>
      <c r="K18" s="45"/>
      <c r="L18" s="32"/>
      <c r="M18" s="45"/>
      <c r="N18" s="32"/>
      <c r="O18" s="45"/>
      <c r="P18" s="32">
        <v>150</v>
      </c>
      <c r="Q18" s="45">
        <v>232.73</v>
      </c>
      <c r="R18" s="32"/>
      <c r="S18" s="45"/>
      <c r="U18" t="s">
        <v>9</v>
      </c>
    </row>
    <row r="19" spans="2:21" ht="12.75">
      <c r="B19" s="30">
        <v>15</v>
      </c>
      <c r="C19" s="31" t="s">
        <v>80</v>
      </c>
      <c r="D19" s="32"/>
      <c r="E19" s="45"/>
      <c r="F19" s="32">
        <v>100</v>
      </c>
      <c r="G19" s="45">
        <v>187.22</v>
      </c>
      <c r="H19" s="32">
        <v>125</v>
      </c>
      <c r="I19" s="45">
        <v>188.07</v>
      </c>
      <c r="J19" s="32"/>
      <c r="K19" s="45"/>
      <c r="L19" s="32">
        <v>125</v>
      </c>
      <c r="M19" s="45">
        <v>194.22</v>
      </c>
      <c r="N19" s="32"/>
      <c r="O19" s="45"/>
      <c r="P19" s="32"/>
      <c r="Q19" s="45"/>
      <c r="R19" s="32">
        <v>150</v>
      </c>
      <c r="S19" s="45">
        <v>189.46</v>
      </c>
      <c r="U19" t="s">
        <v>9</v>
      </c>
    </row>
    <row r="20" spans="2:21" ht="12.75">
      <c r="B20" s="30">
        <v>16</v>
      </c>
      <c r="C20" s="31" t="s">
        <v>38</v>
      </c>
      <c r="D20" s="32">
        <v>150</v>
      </c>
      <c r="E20" s="45">
        <v>147.71</v>
      </c>
      <c r="F20" s="32">
        <v>150</v>
      </c>
      <c r="G20" s="45">
        <v>155.58</v>
      </c>
      <c r="H20" s="32">
        <v>150</v>
      </c>
      <c r="I20" s="45">
        <v>159.15</v>
      </c>
      <c r="J20" s="32">
        <v>150</v>
      </c>
      <c r="K20" s="45">
        <v>155.59</v>
      </c>
      <c r="L20" s="32">
        <v>150</v>
      </c>
      <c r="M20" s="45">
        <v>140.16</v>
      </c>
      <c r="N20" s="32">
        <v>150</v>
      </c>
      <c r="O20" s="45">
        <v>148.59</v>
      </c>
      <c r="P20" s="32">
        <v>150</v>
      </c>
      <c r="Q20" s="45">
        <v>164.87</v>
      </c>
      <c r="R20" s="32"/>
      <c r="S20" s="45"/>
      <c r="U20" t="s">
        <v>36</v>
      </c>
    </row>
    <row r="21" spans="2:21" ht="12.75">
      <c r="B21" s="30">
        <v>17</v>
      </c>
      <c r="C21" s="31" t="s">
        <v>17</v>
      </c>
      <c r="D21" s="32"/>
      <c r="E21" s="45"/>
      <c r="F21" s="32"/>
      <c r="G21" s="45"/>
      <c r="H21" s="32">
        <v>150</v>
      </c>
      <c r="I21" s="45">
        <v>209.87</v>
      </c>
      <c r="J21" s="32">
        <v>150</v>
      </c>
      <c r="K21" s="45">
        <v>210.81</v>
      </c>
      <c r="L21" s="32"/>
      <c r="M21" s="45"/>
      <c r="N21" s="32"/>
      <c r="O21" s="45"/>
      <c r="P21" s="32"/>
      <c r="Q21" s="45"/>
      <c r="R21" s="32"/>
      <c r="S21" s="45"/>
      <c r="U21" t="s">
        <v>9</v>
      </c>
    </row>
    <row r="22" spans="2:21" ht="12.75">
      <c r="B22" s="30">
        <v>18</v>
      </c>
      <c r="C22" s="31" t="s">
        <v>25</v>
      </c>
      <c r="D22" s="32"/>
      <c r="E22" s="45"/>
      <c r="F22" s="32"/>
      <c r="G22" s="45"/>
      <c r="H22" s="32"/>
      <c r="I22" s="45"/>
      <c r="J22" s="32"/>
      <c r="K22" s="45"/>
      <c r="L22" s="32">
        <v>150</v>
      </c>
      <c r="M22" s="45">
        <v>168.25</v>
      </c>
      <c r="N22" s="32"/>
      <c r="O22" s="45"/>
      <c r="P22" s="32"/>
      <c r="Q22" s="45"/>
      <c r="R22" s="32">
        <v>125</v>
      </c>
      <c r="S22" s="45">
        <v>179.47</v>
      </c>
      <c r="U22" t="s">
        <v>23</v>
      </c>
    </row>
    <row r="23" spans="2:21" ht="12.75">
      <c r="B23" s="30">
        <v>19</v>
      </c>
      <c r="C23" s="31" t="s">
        <v>21</v>
      </c>
      <c r="D23" s="32">
        <v>150</v>
      </c>
      <c r="E23" s="45">
        <v>212.06</v>
      </c>
      <c r="F23" s="32"/>
      <c r="G23" s="45"/>
      <c r="H23" s="32"/>
      <c r="I23" s="45"/>
      <c r="J23" s="32"/>
      <c r="K23" s="45"/>
      <c r="L23" s="32">
        <v>150</v>
      </c>
      <c r="M23" s="45">
        <v>209.84</v>
      </c>
      <c r="N23" s="32"/>
      <c r="O23" s="45"/>
      <c r="P23" s="32"/>
      <c r="Q23" s="45"/>
      <c r="R23" s="32">
        <v>150</v>
      </c>
      <c r="S23" s="45">
        <v>220.37</v>
      </c>
      <c r="U23" t="s">
        <v>9</v>
      </c>
    </row>
    <row r="24" spans="2:21" ht="12.75">
      <c r="B24" s="30">
        <v>20</v>
      </c>
      <c r="C24" s="31" t="s">
        <v>35</v>
      </c>
      <c r="D24" s="32">
        <v>150</v>
      </c>
      <c r="E24" s="45">
        <v>185.4</v>
      </c>
      <c r="F24" s="32">
        <v>125</v>
      </c>
      <c r="G24" s="45">
        <v>201.76</v>
      </c>
      <c r="H24" s="32"/>
      <c r="I24" s="45"/>
      <c r="J24" s="32"/>
      <c r="K24" s="45"/>
      <c r="L24" s="32">
        <v>150</v>
      </c>
      <c r="M24" s="45">
        <v>201.7</v>
      </c>
      <c r="N24" s="32"/>
      <c r="O24" s="45"/>
      <c r="P24" s="32">
        <v>125</v>
      </c>
      <c r="Q24" s="45">
        <v>207.77</v>
      </c>
      <c r="R24" s="32">
        <v>125</v>
      </c>
      <c r="S24" s="45">
        <v>202.77</v>
      </c>
      <c r="U24" t="s">
        <v>23</v>
      </c>
    </row>
    <row r="25" spans="2:21" ht="12.75">
      <c r="B25" s="30">
        <v>21</v>
      </c>
      <c r="C25" s="31" t="s">
        <v>28</v>
      </c>
      <c r="D25" s="32">
        <v>150</v>
      </c>
      <c r="E25" s="45">
        <v>179.32</v>
      </c>
      <c r="F25" s="32">
        <v>150</v>
      </c>
      <c r="G25" s="45">
        <v>181.49</v>
      </c>
      <c r="H25" s="32"/>
      <c r="I25" s="45"/>
      <c r="J25" s="32"/>
      <c r="K25" s="45"/>
      <c r="L25" s="32">
        <v>125</v>
      </c>
      <c r="M25" s="45">
        <v>180.31</v>
      </c>
      <c r="N25" s="32"/>
      <c r="O25" s="45"/>
      <c r="P25" s="32"/>
      <c r="Q25" s="45"/>
      <c r="R25" s="32"/>
      <c r="S25" s="45"/>
      <c r="U25" t="s">
        <v>23</v>
      </c>
    </row>
    <row r="26" spans="2:21" ht="12.75">
      <c r="B26" s="30">
        <v>22</v>
      </c>
      <c r="C26" s="31" t="s">
        <v>16</v>
      </c>
      <c r="D26" s="32">
        <v>125</v>
      </c>
      <c r="E26" s="45">
        <v>209.24</v>
      </c>
      <c r="F26" s="32"/>
      <c r="G26" s="45"/>
      <c r="H26" s="32"/>
      <c r="I26" s="45"/>
      <c r="J26" s="32"/>
      <c r="K26" s="45"/>
      <c r="L26" s="32"/>
      <c r="M26" s="45"/>
      <c r="N26" s="32"/>
      <c r="O26" s="45"/>
      <c r="P26" s="32">
        <v>100</v>
      </c>
      <c r="Q26" s="45">
        <v>200.77</v>
      </c>
      <c r="R26" s="32"/>
      <c r="S26" s="45"/>
      <c r="U26" t="s">
        <v>9</v>
      </c>
    </row>
    <row r="27" spans="2:21" ht="12.75">
      <c r="B27" s="30">
        <v>23</v>
      </c>
      <c r="C27" s="31" t="s">
        <v>12</v>
      </c>
      <c r="D27" s="32">
        <v>125</v>
      </c>
      <c r="E27" s="45">
        <v>224.73</v>
      </c>
      <c r="F27" s="32"/>
      <c r="G27" s="45"/>
      <c r="H27" s="32">
        <v>125</v>
      </c>
      <c r="I27" s="45">
        <v>218.13</v>
      </c>
      <c r="J27" s="32"/>
      <c r="K27" s="45"/>
      <c r="L27" s="32"/>
      <c r="M27" s="45"/>
      <c r="N27" s="32">
        <v>100</v>
      </c>
      <c r="O27" s="45">
        <v>225.22</v>
      </c>
      <c r="P27" s="32">
        <v>100</v>
      </c>
      <c r="Q27" s="45">
        <v>227.98</v>
      </c>
      <c r="R27" s="32"/>
      <c r="S27" s="45"/>
      <c r="U27" t="s">
        <v>9</v>
      </c>
    </row>
    <row r="28" spans="2:21" ht="12.75">
      <c r="B28" s="30">
        <v>24</v>
      </c>
      <c r="C28" s="31" t="s">
        <v>14</v>
      </c>
      <c r="D28" s="32">
        <v>125</v>
      </c>
      <c r="E28" s="45">
        <v>217.04</v>
      </c>
      <c r="F28" s="32"/>
      <c r="G28" s="45"/>
      <c r="H28" s="32">
        <v>125</v>
      </c>
      <c r="I28" s="45">
        <v>216.54</v>
      </c>
      <c r="J28" s="32">
        <v>125</v>
      </c>
      <c r="K28" s="45">
        <v>222.76</v>
      </c>
      <c r="L28" s="32"/>
      <c r="M28" s="45"/>
      <c r="N28" s="32"/>
      <c r="O28" s="45"/>
      <c r="P28" s="32">
        <v>100</v>
      </c>
      <c r="Q28" s="45">
        <v>221.5</v>
      </c>
      <c r="R28" s="32">
        <v>100</v>
      </c>
      <c r="S28" s="45">
        <v>224.93</v>
      </c>
      <c r="U28" t="s">
        <v>9</v>
      </c>
    </row>
    <row r="29" spans="2:21" ht="12.75">
      <c r="B29" s="30">
        <v>25</v>
      </c>
      <c r="C29" s="31" t="s">
        <v>15</v>
      </c>
      <c r="D29" s="32">
        <v>150</v>
      </c>
      <c r="E29" s="45">
        <v>206.87</v>
      </c>
      <c r="F29" s="32"/>
      <c r="G29" s="45"/>
      <c r="H29" s="32">
        <v>150</v>
      </c>
      <c r="I29" s="45">
        <v>206.29</v>
      </c>
      <c r="J29" s="32">
        <v>150</v>
      </c>
      <c r="K29" s="45">
        <v>206.9</v>
      </c>
      <c r="L29" s="32">
        <v>125</v>
      </c>
      <c r="M29" s="45">
        <v>197.79</v>
      </c>
      <c r="N29" s="32">
        <v>125</v>
      </c>
      <c r="O29" s="45">
        <v>206.97</v>
      </c>
      <c r="P29" s="32">
        <v>125</v>
      </c>
      <c r="Q29" s="45">
        <v>210.82</v>
      </c>
      <c r="R29" s="32"/>
      <c r="S29" s="45"/>
      <c r="U29" t="s">
        <v>9</v>
      </c>
    </row>
    <row r="30" spans="2:21" ht="12.75">
      <c r="B30" s="30">
        <v>26</v>
      </c>
      <c r="C30" s="31" t="s">
        <v>81</v>
      </c>
      <c r="D30" s="32"/>
      <c r="E30" s="45"/>
      <c r="F30" s="32">
        <v>150</v>
      </c>
      <c r="G30" s="45">
        <v>140.43</v>
      </c>
      <c r="H30" s="32">
        <v>150</v>
      </c>
      <c r="I30" s="45">
        <v>147.61</v>
      </c>
      <c r="J30" s="32">
        <v>150</v>
      </c>
      <c r="K30" s="45">
        <v>151.41</v>
      </c>
      <c r="L30" s="32"/>
      <c r="M30" s="45"/>
      <c r="N30" s="32">
        <v>100</v>
      </c>
      <c r="O30" s="45">
        <v>143.27</v>
      </c>
      <c r="P30" s="32"/>
      <c r="Q30" s="45"/>
      <c r="R30" s="32"/>
      <c r="S30" s="45"/>
      <c r="U30" t="s">
        <v>23</v>
      </c>
    </row>
    <row r="32" ht="12.75">
      <c r="C32" t="s">
        <v>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2.421875" style="0" customWidth="1"/>
    <col min="4" max="4" width="5.140625" style="16" customWidth="1"/>
    <col min="5" max="5" width="8.28125" style="16" customWidth="1"/>
    <col min="6" max="6" width="5.140625" style="47" customWidth="1"/>
    <col min="7" max="7" width="8.28125" style="47" customWidth="1"/>
    <col min="8" max="8" width="5.140625" style="47" customWidth="1"/>
    <col min="9" max="9" width="8.28125" style="47" customWidth="1"/>
    <col min="10" max="10" width="5.140625" style="48" customWidth="1"/>
    <col min="11" max="11" width="8.28125" style="47" customWidth="1"/>
    <col min="12" max="12" width="5.140625" style="48" customWidth="1"/>
    <col min="13" max="13" width="8.28125" style="47" customWidth="1"/>
    <col min="14" max="14" width="5.140625" style="48" customWidth="1"/>
    <col min="15" max="15" width="8.28125" style="47" customWidth="1"/>
    <col min="16" max="16" width="5.7109375" style="47" customWidth="1"/>
    <col min="17" max="17" width="8.28125" style="47" customWidth="1"/>
    <col min="18" max="18" width="5.7109375" style="47" customWidth="1"/>
    <col min="19" max="19" width="8.28125" style="47" customWidth="1"/>
    <col min="20" max="20" width="5.140625" style="48" customWidth="1"/>
    <col min="21" max="21" width="8.28125" style="47" customWidth="1"/>
    <col min="22" max="22" width="5.140625" style="48" customWidth="1"/>
    <col min="23" max="23" width="8.28125" style="47" customWidth="1"/>
  </cols>
  <sheetData>
    <row r="1" ht="12.75">
      <c r="B1" s="18" t="s">
        <v>72</v>
      </c>
    </row>
    <row r="3" spans="2:23" ht="13.5" thickTop="1">
      <c r="B3" s="19"/>
      <c r="C3" s="20"/>
      <c r="D3" s="21"/>
      <c r="E3" s="22" t="s">
        <v>41</v>
      </c>
      <c r="F3" s="49"/>
      <c r="G3" s="22" t="s">
        <v>42</v>
      </c>
      <c r="H3" s="49"/>
      <c r="I3" s="22" t="s">
        <v>43</v>
      </c>
      <c r="J3" s="49"/>
      <c r="K3" s="22" t="s">
        <v>44</v>
      </c>
      <c r="L3" s="49"/>
      <c r="M3" s="22" t="s">
        <v>45</v>
      </c>
      <c r="N3" s="49"/>
      <c r="O3" s="22" t="s">
        <v>46</v>
      </c>
      <c r="P3" s="49"/>
      <c r="Q3" s="22" t="s">
        <v>47</v>
      </c>
      <c r="R3" s="49"/>
      <c r="S3" s="22" t="s">
        <v>48</v>
      </c>
      <c r="T3" s="49"/>
      <c r="U3" s="22" t="s">
        <v>85</v>
      </c>
      <c r="V3" s="49"/>
      <c r="W3" s="50" t="s">
        <v>86</v>
      </c>
    </row>
    <row r="4" spans="2:24" ht="15.75" customHeight="1" thickBot="1">
      <c r="B4" s="25" t="s">
        <v>51</v>
      </c>
      <c r="C4" s="26" t="s">
        <v>1</v>
      </c>
      <c r="D4" s="27" t="s">
        <v>52</v>
      </c>
      <c r="E4" s="28" t="s">
        <v>53</v>
      </c>
      <c r="F4" s="27" t="s">
        <v>52</v>
      </c>
      <c r="G4" s="28" t="s">
        <v>53</v>
      </c>
      <c r="H4" s="27" t="s">
        <v>52</v>
      </c>
      <c r="I4" s="28" t="s">
        <v>53</v>
      </c>
      <c r="J4" s="27" t="s">
        <v>52</v>
      </c>
      <c r="K4" s="28" t="s">
        <v>53</v>
      </c>
      <c r="L4" s="27" t="s">
        <v>52</v>
      </c>
      <c r="M4" s="28" t="s">
        <v>53</v>
      </c>
      <c r="N4" s="27" t="s">
        <v>52</v>
      </c>
      <c r="O4" s="28" t="s">
        <v>53</v>
      </c>
      <c r="P4" s="27" t="s">
        <v>52</v>
      </c>
      <c r="Q4" s="28" t="s">
        <v>53</v>
      </c>
      <c r="R4" s="27" t="s">
        <v>52</v>
      </c>
      <c r="S4" s="28" t="s">
        <v>53</v>
      </c>
      <c r="T4" s="27" t="s">
        <v>52</v>
      </c>
      <c r="U4" s="28" t="s">
        <v>53</v>
      </c>
      <c r="V4" s="27" t="s">
        <v>52</v>
      </c>
      <c r="W4" s="51" t="s">
        <v>53</v>
      </c>
      <c r="X4" s="52"/>
    </row>
    <row r="5" spans="2:24" ht="13.5" thickTop="1">
      <c r="B5" s="30">
        <v>1</v>
      </c>
      <c r="C5" s="31" t="s">
        <v>15</v>
      </c>
      <c r="D5" s="32">
        <v>150</v>
      </c>
      <c r="E5" s="53">
        <v>218.85</v>
      </c>
      <c r="F5" s="54">
        <v>150</v>
      </c>
      <c r="G5" s="55">
        <v>215.64</v>
      </c>
      <c r="H5" s="54">
        <v>150</v>
      </c>
      <c r="I5" s="55">
        <v>207.84</v>
      </c>
      <c r="J5" s="54">
        <v>125</v>
      </c>
      <c r="K5" s="55">
        <v>213.72</v>
      </c>
      <c r="L5" s="54">
        <v>125</v>
      </c>
      <c r="M5" s="55">
        <v>218.85</v>
      </c>
      <c r="N5" s="54">
        <v>125</v>
      </c>
      <c r="O5" s="55">
        <v>224</v>
      </c>
      <c r="P5" s="55"/>
      <c r="Q5" s="55"/>
      <c r="R5" s="55">
        <v>125</v>
      </c>
      <c r="S5" s="55">
        <v>226.88</v>
      </c>
      <c r="T5" s="54">
        <v>125</v>
      </c>
      <c r="U5" s="55">
        <v>222.47</v>
      </c>
      <c r="V5" s="54"/>
      <c r="W5" s="56"/>
      <c r="X5" s="57"/>
    </row>
    <row r="6" spans="2:24" ht="12.75">
      <c r="B6" s="30">
        <v>2</v>
      </c>
      <c r="C6" s="31" t="s">
        <v>38</v>
      </c>
      <c r="D6" s="32">
        <v>150</v>
      </c>
      <c r="E6" s="53">
        <v>123.39</v>
      </c>
      <c r="F6" s="54"/>
      <c r="G6" s="55"/>
      <c r="H6" s="54">
        <v>150</v>
      </c>
      <c r="I6" s="55">
        <v>117.94</v>
      </c>
      <c r="J6" s="54">
        <v>150</v>
      </c>
      <c r="K6" s="55">
        <v>114.81</v>
      </c>
      <c r="L6" s="54">
        <v>150</v>
      </c>
      <c r="M6" s="55">
        <v>128.14</v>
      </c>
      <c r="N6" s="54"/>
      <c r="O6" s="55"/>
      <c r="P6" s="55"/>
      <c r="Q6" s="55"/>
      <c r="R6" s="55">
        <v>150</v>
      </c>
      <c r="S6" s="55">
        <v>130.65</v>
      </c>
      <c r="T6" s="54"/>
      <c r="U6" s="55"/>
      <c r="V6" s="54">
        <v>150</v>
      </c>
      <c r="W6" s="56">
        <v>123.96</v>
      </c>
      <c r="X6" s="57"/>
    </row>
    <row r="7" spans="2:24" ht="12.75">
      <c r="B7" s="30">
        <v>3</v>
      </c>
      <c r="C7" s="31" t="s">
        <v>18</v>
      </c>
      <c r="D7" s="32">
        <v>150</v>
      </c>
      <c r="E7" s="53">
        <v>202.25</v>
      </c>
      <c r="F7" s="54">
        <v>150</v>
      </c>
      <c r="G7" s="55">
        <v>213.52</v>
      </c>
      <c r="H7" s="54">
        <v>125</v>
      </c>
      <c r="I7" s="55">
        <v>215.1</v>
      </c>
      <c r="J7" s="54"/>
      <c r="K7" s="55"/>
      <c r="L7" s="54"/>
      <c r="M7" s="55"/>
      <c r="N7" s="54"/>
      <c r="O7" s="55"/>
      <c r="P7" s="55"/>
      <c r="Q7" s="55"/>
      <c r="R7" s="55"/>
      <c r="S7" s="55"/>
      <c r="T7" s="54"/>
      <c r="U7" s="55"/>
      <c r="V7" s="54"/>
      <c r="W7" s="56"/>
      <c r="X7" s="57"/>
    </row>
    <row r="8" spans="2:24" ht="12.75">
      <c r="B8" s="30">
        <v>4</v>
      </c>
      <c r="C8" s="31" t="s">
        <v>80</v>
      </c>
      <c r="D8" s="32"/>
      <c r="E8" s="53"/>
      <c r="F8" s="54">
        <v>125</v>
      </c>
      <c r="G8" s="55">
        <v>197.21</v>
      </c>
      <c r="H8" s="54"/>
      <c r="I8" s="55"/>
      <c r="J8" s="54">
        <v>125</v>
      </c>
      <c r="K8" s="55">
        <v>191.2</v>
      </c>
      <c r="L8" s="54"/>
      <c r="M8" s="55"/>
      <c r="N8" s="54">
        <v>150</v>
      </c>
      <c r="O8" s="55">
        <v>195.14</v>
      </c>
      <c r="P8" s="55"/>
      <c r="Q8" s="55"/>
      <c r="R8" s="55"/>
      <c r="S8" s="55"/>
      <c r="T8" s="54"/>
      <c r="U8" s="55"/>
      <c r="V8" s="54">
        <v>100</v>
      </c>
      <c r="W8" s="56">
        <v>192.18</v>
      </c>
      <c r="X8" s="57"/>
    </row>
    <row r="9" spans="2:24" ht="12.75">
      <c r="B9" s="30">
        <v>5</v>
      </c>
      <c r="C9" s="31" t="s">
        <v>32</v>
      </c>
      <c r="D9" s="32"/>
      <c r="E9" s="53"/>
      <c r="F9" s="54"/>
      <c r="G9" s="55"/>
      <c r="H9" s="54">
        <v>125</v>
      </c>
      <c r="I9" s="55">
        <v>217.79</v>
      </c>
      <c r="J9" s="54"/>
      <c r="K9" s="55"/>
      <c r="L9" s="54">
        <v>100</v>
      </c>
      <c r="M9" s="55">
        <v>196.51</v>
      </c>
      <c r="N9" s="54"/>
      <c r="O9" s="55"/>
      <c r="P9" s="55"/>
      <c r="Q9" s="55"/>
      <c r="R9" s="55"/>
      <c r="S9" s="55"/>
      <c r="T9" s="54"/>
      <c r="U9" s="55"/>
      <c r="V9" s="54"/>
      <c r="W9" s="56"/>
      <c r="X9" s="57"/>
    </row>
    <row r="10" spans="2:24" ht="12.75">
      <c r="B10" s="30">
        <v>6</v>
      </c>
      <c r="C10" s="31" t="s">
        <v>77</v>
      </c>
      <c r="D10" s="32"/>
      <c r="E10" s="53"/>
      <c r="F10" s="54">
        <v>125</v>
      </c>
      <c r="G10" s="55">
        <v>176.23</v>
      </c>
      <c r="H10" s="54"/>
      <c r="I10" s="55"/>
      <c r="J10" s="54">
        <v>125</v>
      </c>
      <c r="K10" s="55">
        <v>181.16</v>
      </c>
      <c r="L10" s="54"/>
      <c r="M10" s="55"/>
      <c r="N10" s="54">
        <v>125</v>
      </c>
      <c r="O10" s="55">
        <v>184.3</v>
      </c>
      <c r="P10" s="55">
        <v>150</v>
      </c>
      <c r="Q10" s="55">
        <v>163.58</v>
      </c>
      <c r="R10" s="55">
        <v>100</v>
      </c>
      <c r="S10" s="55">
        <v>177.33</v>
      </c>
      <c r="T10" s="54">
        <v>100</v>
      </c>
      <c r="U10" s="55">
        <v>168.97</v>
      </c>
      <c r="V10" s="54">
        <v>150</v>
      </c>
      <c r="W10" s="56">
        <v>161.21</v>
      </c>
      <c r="X10" s="57"/>
    </row>
    <row r="11" spans="2:24" ht="12.75">
      <c r="B11" s="30">
        <v>7</v>
      </c>
      <c r="C11" s="31" t="s">
        <v>35</v>
      </c>
      <c r="D11" s="32">
        <v>150</v>
      </c>
      <c r="E11" s="53">
        <v>205.3</v>
      </c>
      <c r="F11" s="54">
        <v>150</v>
      </c>
      <c r="G11" s="55">
        <v>213.49</v>
      </c>
      <c r="H11" s="54"/>
      <c r="I11" s="55"/>
      <c r="J11" s="54">
        <v>125</v>
      </c>
      <c r="K11" s="55">
        <v>220.25</v>
      </c>
      <c r="L11" s="54"/>
      <c r="M11" s="55"/>
      <c r="N11" s="54"/>
      <c r="O11" s="55"/>
      <c r="P11" s="55">
        <v>100</v>
      </c>
      <c r="Q11" s="55">
        <v>198.19</v>
      </c>
      <c r="R11" s="55">
        <v>100</v>
      </c>
      <c r="S11" s="55">
        <v>211.51</v>
      </c>
      <c r="T11" s="54"/>
      <c r="U11" s="55"/>
      <c r="V11" s="54">
        <v>125</v>
      </c>
      <c r="W11" s="56">
        <v>220.57</v>
      </c>
      <c r="X11" s="57"/>
    </row>
    <row r="12" spans="2:24" ht="12.75">
      <c r="B12" s="30">
        <v>8</v>
      </c>
      <c r="C12" s="31" t="s">
        <v>17</v>
      </c>
      <c r="D12" s="32">
        <v>150</v>
      </c>
      <c r="E12" s="53">
        <v>202.28</v>
      </c>
      <c r="F12" s="54"/>
      <c r="G12" s="55"/>
      <c r="H12" s="54"/>
      <c r="I12" s="55"/>
      <c r="J12" s="54"/>
      <c r="K12" s="55"/>
      <c r="L12" s="54"/>
      <c r="M12" s="55"/>
      <c r="N12" s="54"/>
      <c r="O12" s="55"/>
      <c r="P12" s="55"/>
      <c r="Q12" s="55"/>
      <c r="R12" s="55"/>
      <c r="S12" s="55"/>
      <c r="T12" s="54">
        <v>125</v>
      </c>
      <c r="U12" s="55">
        <v>210.62</v>
      </c>
      <c r="V12" s="54">
        <v>125</v>
      </c>
      <c r="W12" s="56">
        <v>211.33</v>
      </c>
      <c r="X12" s="57"/>
    </row>
    <row r="13" spans="2:24" ht="12.75">
      <c r="B13" s="30">
        <v>9</v>
      </c>
      <c r="C13" s="31" t="s">
        <v>30</v>
      </c>
      <c r="D13" s="32"/>
      <c r="E13" s="53"/>
      <c r="F13" s="54">
        <v>100</v>
      </c>
      <c r="G13" s="55">
        <v>185.14</v>
      </c>
      <c r="H13" s="54"/>
      <c r="I13" s="55"/>
      <c r="J13" s="54"/>
      <c r="K13" s="55"/>
      <c r="L13" s="54"/>
      <c r="M13" s="55"/>
      <c r="N13" s="54"/>
      <c r="O13" s="55"/>
      <c r="P13" s="55"/>
      <c r="Q13" s="55"/>
      <c r="R13" s="55">
        <v>100</v>
      </c>
      <c r="S13" s="55">
        <v>183.99</v>
      </c>
      <c r="T13" s="54"/>
      <c r="U13" s="55"/>
      <c r="V13" s="54">
        <v>125</v>
      </c>
      <c r="W13" s="56">
        <v>180.12</v>
      </c>
      <c r="X13" s="57"/>
    </row>
    <row r="14" spans="2:24" ht="12.75">
      <c r="B14" s="30">
        <v>10</v>
      </c>
      <c r="C14" s="31" t="s">
        <v>34</v>
      </c>
      <c r="D14" s="32">
        <v>150</v>
      </c>
      <c r="E14" s="53">
        <v>213.8</v>
      </c>
      <c r="F14" s="54">
        <v>150</v>
      </c>
      <c r="G14" s="55">
        <v>217.29</v>
      </c>
      <c r="H14" s="54">
        <v>150</v>
      </c>
      <c r="I14" s="55">
        <v>213.09</v>
      </c>
      <c r="J14" s="54">
        <v>150</v>
      </c>
      <c r="K14" s="55">
        <v>211.28</v>
      </c>
      <c r="L14" s="54">
        <v>150</v>
      </c>
      <c r="M14" s="55">
        <v>210.07</v>
      </c>
      <c r="N14" s="54"/>
      <c r="O14" s="55"/>
      <c r="P14" s="55">
        <v>150</v>
      </c>
      <c r="Q14" s="55">
        <v>213.05</v>
      </c>
      <c r="R14" s="55">
        <v>150</v>
      </c>
      <c r="S14" s="55">
        <v>210.98</v>
      </c>
      <c r="T14" s="54"/>
      <c r="U14" s="55"/>
      <c r="V14" s="54"/>
      <c r="W14" s="56"/>
      <c r="X14" s="57"/>
    </row>
    <row r="15" spans="2:24" ht="12.75">
      <c r="B15" s="30">
        <v>11</v>
      </c>
      <c r="C15" s="31" t="s">
        <v>75</v>
      </c>
      <c r="D15" s="32"/>
      <c r="E15" s="53"/>
      <c r="F15" s="54"/>
      <c r="G15" s="55"/>
      <c r="H15" s="54">
        <v>150</v>
      </c>
      <c r="I15" s="55">
        <v>90.3</v>
      </c>
      <c r="J15" s="54">
        <v>150</v>
      </c>
      <c r="K15" s="55">
        <v>92.46</v>
      </c>
      <c r="L15" s="54"/>
      <c r="M15" s="55"/>
      <c r="N15" s="54">
        <v>150</v>
      </c>
      <c r="O15" s="55">
        <v>93.97</v>
      </c>
      <c r="P15" s="55">
        <v>150</v>
      </c>
      <c r="Q15" s="55">
        <v>108.51</v>
      </c>
      <c r="R15" s="55">
        <v>125</v>
      </c>
      <c r="S15" s="55">
        <v>105.67</v>
      </c>
      <c r="T15" s="54"/>
      <c r="U15" s="55"/>
      <c r="V15" s="54"/>
      <c r="W15" s="56"/>
      <c r="X15" s="57"/>
    </row>
    <row r="16" spans="2:24" ht="12.75">
      <c r="B16" s="30">
        <v>12</v>
      </c>
      <c r="C16" s="31" t="s">
        <v>83</v>
      </c>
      <c r="D16" s="32">
        <v>125</v>
      </c>
      <c r="E16" s="53">
        <v>220.48</v>
      </c>
      <c r="F16" s="54"/>
      <c r="G16" s="55"/>
      <c r="H16" s="54"/>
      <c r="I16" s="55"/>
      <c r="J16" s="54"/>
      <c r="K16" s="55"/>
      <c r="L16" s="54"/>
      <c r="M16" s="55"/>
      <c r="N16" s="54"/>
      <c r="O16" s="55"/>
      <c r="P16" s="55"/>
      <c r="Q16" s="55"/>
      <c r="R16" s="55"/>
      <c r="S16" s="55"/>
      <c r="T16" s="54">
        <v>150</v>
      </c>
      <c r="U16" s="55">
        <v>195.51</v>
      </c>
      <c r="V16" s="54"/>
      <c r="W16" s="56"/>
      <c r="X16" s="57"/>
    </row>
    <row r="17" spans="2:24" ht="12.75">
      <c r="B17" s="30">
        <v>13</v>
      </c>
      <c r="C17" s="31" t="s">
        <v>20</v>
      </c>
      <c r="D17" s="32"/>
      <c r="E17" s="53"/>
      <c r="F17" s="54"/>
      <c r="G17" s="55"/>
      <c r="H17" s="54">
        <v>100</v>
      </c>
      <c r="I17" s="55">
        <v>221.05</v>
      </c>
      <c r="J17" s="54"/>
      <c r="K17" s="55"/>
      <c r="L17" s="54"/>
      <c r="M17" s="55"/>
      <c r="N17" s="54"/>
      <c r="O17" s="55"/>
      <c r="P17" s="55">
        <v>150</v>
      </c>
      <c r="Q17" s="55">
        <v>216.06</v>
      </c>
      <c r="R17" s="55"/>
      <c r="S17" s="55"/>
      <c r="T17" s="54"/>
      <c r="U17" s="55"/>
      <c r="V17" s="54"/>
      <c r="W17" s="56"/>
      <c r="X17" s="57"/>
    </row>
    <row r="18" spans="2:24" ht="12.75">
      <c r="B18" s="30">
        <v>14</v>
      </c>
      <c r="C18" s="31" t="s">
        <v>84</v>
      </c>
      <c r="D18" s="32">
        <v>150</v>
      </c>
      <c r="E18" s="53">
        <v>158.26</v>
      </c>
      <c r="F18" s="54">
        <v>150</v>
      </c>
      <c r="G18" s="55">
        <v>156.36</v>
      </c>
      <c r="H18" s="54">
        <v>150</v>
      </c>
      <c r="I18" s="55">
        <v>149.84</v>
      </c>
      <c r="J18" s="54">
        <v>150</v>
      </c>
      <c r="K18" s="55">
        <v>149.89</v>
      </c>
      <c r="L18" s="54">
        <v>150</v>
      </c>
      <c r="M18" s="55">
        <v>154.55</v>
      </c>
      <c r="N18" s="54">
        <v>150</v>
      </c>
      <c r="O18" s="55">
        <v>156.6</v>
      </c>
      <c r="P18" s="55">
        <v>150</v>
      </c>
      <c r="Q18" s="55">
        <v>153.7</v>
      </c>
      <c r="R18" s="55">
        <v>150</v>
      </c>
      <c r="S18" s="55">
        <v>149.08</v>
      </c>
      <c r="T18" s="54">
        <v>150</v>
      </c>
      <c r="U18" s="55">
        <v>158.01</v>
      </c>
      <c r="V18" s="54">
        <v>150</v>
      </c>
      <c r="W18" s="56">
        <v>158.45</v>
      </c>
      <c r="X18" s="57"/>
    </row>
    <row r="19" spans="2:24" ht="12.75">
      <c r="B19" s="30">
        <v>15</v>
      </c>
      <c r="C19" s="31" t="s">
        <v>33</v>
      </c>
      <c r="D19" s="32"/>
      <c r="E19" s="53"/>
      <c r="F19" s="54"/>
      <c r="G19" s="55"/>
      <c r="H19" s="54"/>
      <c r="I19" s="55"/>
      <c r="J19" s="54"/>
      <c r="K19" s="55"/>
      <c r="L19" s="54"/>
      <c r="M19" s="55"/>
      <c r="N19" s="54">
        <v>150</v>
      </c>
      <c r="O19" s="55">
        <v>152.93</v>
      </c>
      <c r="P19" s="55"/>
      <c r="Q19" s="55"/>
      <c r="R19" s="55"/>
      <c r="S19" s="55"/>
      <c r="T19" s="54"/>
      <c r="U19" s="55"/>
      <c r="V19" s="54"/>
      <c r="W19" s="56"/>
      <c r="X19" s="57"/>
    </row>
    <row r="20" spans="2:24" ht="12.75">
      <c r="B20" s="30">
        <v>16</v>
      </c>
      <c r="C20" s="31" t="s">
        <v>16</v>
      </c>
      <c r="D20" s="32"/>
      <c r="E20" s="53"/>
      <c r="F20" s="54"/>
      <c r="G20" s="55"/>
      <c r="H20" s="54">
        <v>125</v>
      </c>
      <c r="I20" s="55">
        <v>202.81</v>
      </c>
      <c r="J20" s="54">
        <v>125</v>
      </c>
      <c r="K20" s="55">
        <v>205.03</v>
      </c>
      <c r="L20" s="54"/>
      <c r="M20" s="55"/>
      <c r="N20" s="54">
        <v>125</v>
      </c>
      <c r="O20" s="55">
        <v>206.07</v>
      </c>
      <c r="P20" s="55"/>
      <c r="Q20" s="55"/>
      <c r="R20" s="55"/>
      <c r="S20" s="55"/>
      <c r="T20" s="54"/>
      <c r="U20" s="55"/>
      <c r="V20" s="54"/>
      <c r="W20" s="56"/>
      <c r="X20" s="57"/>
    </row>
    <row r="21" spans="2:24" ht="12.75">
      <c r="B21" s="30">
        <v>17</v>
      </c>
      <c r="C21" s="31" t="s">
        <v>13</v>
      </c>
      <c r="D21" s="32">
        <v>125</v>
      </c>
      <c r="E21" s="53">
        <v>218.35</v>
      </c>
      <c r="F21" s="54">
        <v>125</v>
      </c>
      <c r="G21" s="55">
        <v>217.68</v>
      </c>
      <c r="H21" s="54">
        <v>125</v>
      </c>
      <c r="I21" s="55">
        <v>227.46</v>
      </c>
      <c r="J21" s="54"/>
      <c r="K21" s="55"/>
      <c r="L21" s="54">
        <v>175</v>
      </c>
      <c r="M21" s="55">
        <v>221.92</v>
      </c>
      <c r="N21" s="54"/>
      <c r="O21" s="55"/>
      <c r="P21" s="55">
        <v>125</v>
      </c>
      <c r="Q21" s="55">
        <v>230.48</v>
      </c>
      <c r="R21" s="55"/>
      <c r="S21" s="55"/>
      <c r="T21" s="54"/>
      <c r="U21" s="55"/>
      <c r="V21" s="54">
        <v>175</v>
      </c>
      <c r="W21" s="56">
        <v>226.84</v>
      </c>
      <c r="X21" s="57"/>
    </row>
    <row r="22" spans="2:24" ht="12.75">
      <c r="B22" s="30">
        <v>18</v>
      </c>
      <c r="C22" s="31" t="s">
        <v>25</v>
      </c>
      <c r="D22" s="32"/>
      <c r="E22" s="53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5"/>
      <c r="Q22" s="55"/>
      <c r="R22" s="55"/>
      <c r="S22" s="55"/>
      <c r="T22" s="54"/>
      <c r="U22" s="55"/>
      <c r="V22" s="54">
        <v>150</v>
      </c>
      <c r="W22" s="56">
        <v>164.97</v>
      </c>
      <c r="X22" s="57"/>
    </row>
    <row r="23" spans="2:24" ht="12.75">
      <c r="B23" s="30">
        <v>19</v>
      </c>
      <c r="C23" s="31" t="s">
        <v>12</v>
      </c>
      <c r="D23" s="32"/>
      <c r="E23" s="53"/>
      <c r="F23" s="54">
        <v>125</v>
      </c>
      <c r="G23" s="55">
        <v>222.74</v>
      </c>
      <c r="H23" s="54"/>
      <c r="I23" s="55"/>
      <c r="J23" s="54">
        <v>125</v>
      </c>
      <c r="K23" s="55">
        <v>225.4</v>
      </c>
      <c r="L23" s="54"/>
      <c r="M23" s="55"/>
      <c r="N23" s="54"/>
      <c r="O23" s="55"/>
      <c r="P23" s="55">
        <v>150</v>
      </c>
      <c r="Q23" s="55">
        <v>219.29</v>
      </c>
      <c r="R23" s="55"/>
      <c r="S23" s="55"/>
      <c r="T23" s="54"/>
      <c r="U23" s="55"/>
      <c r="V23" s="54">
        <v>125</v>
      </c>
      <c r="W23" s="56">
        <v>223.22</v>
      </c>
      <c r="X23" s="57"/>
    </row>
    <row r="24" spans="2:24" ht="12.75">
      <c r="B24" s="30">
        <v>20</v>
      </c>
      <c r="C24" s="31" t="s">
        <v>29</v>
      </c>
      <c r="D24" s="32"/>
      <c r="E24" s="53"/>
      <c r="F24" s="54">
        <v>150</v>
      </c>
      <c r="G24" s="55">
        <v>186.89</v>
      </c>
      <c r="H24" s="54">
        <v>125</v>
      </c>
      <c r="I24" s="55">
        <v>189.41</v>
      </c>
      <c r="J24" s="54">
        <v>125</v>
      </c>
      <c r="K24" s="55">
        <v>180.41</v>
      </c>
      <c r="L24" s="54">
        <v>100</v>
      </c>
      <c r="M24" s="55">
        <v>179.15</v>
      </c>
      <c r="N24" s="54"/>
      <c r="O24" s="55"/>
      <c r="P24" s="55">
        <v>100</v>
      </c>
      <c r="Q24" s="55">
        <v>170.18</v>
      </c>
      <c r="R24" s="55"/>
      <c r="S24" s="55"/>
      <c r="T24" s="54">
        <v>100</v>
      </c>
      <c r="U24" s="55">
        <v>169.78</v>
      </c>
      <c r="V24" s="54">
        <v>100</v>
      </c>
      <c r="W24" s="56">
        <v>173.03</v>
      </c>
      <c r="X24" s="57"/>
    </row>
    <row r="25" spans="2:24" ht="12.75">
      <c r="B25" s="30">
        <v>21</v>
      </c>
      <c r="C25" s="31" t="s">
        <v>27</v>
      </c>
      <c r="D25" s="32"/>
      <c r="E25" s="53"/>
      <c r="F25" s="54"/>
      <c r="G25" s="55"/>
      <c r="H25" s="54"/>
      <c r="I25" s="55"/>
      <c r="J25" s="54"/>
      <c r="K25" s="55"/>
      <c r="L25" s="54"/>
      <c r="M25" s="55"/>
      <c r="N25" s="54"/>
      <c r="O25" s="55"/>
      <c r="P25" s="55">
        <v>125</v>
      </c>
      <c r="Q25" s="55">
        <v>185.98</v>
      </c>
      <c r="R25" s="55"/>
      <c r="S25" s="55"/>
      <c r="T25" s="54"/>
      <c r="U25" s="55"/>
      <c r="V25" s="54"/>
      <c r="W25" s="56"/>
      <c r="X25" s="57"/>
    </row>
    <row r="27" spans="3:23" ht="12.75">
      <c r="C27" s="18" t="s">
        <v>87</v>
      </c>
      <c r="H27" s="48"/>
      <c r="V27" s="14"/>
      <c r="W27" s="14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9"/>
  <sheetViews>
    <sheetView zoomScalePageLayoutView="0" workbookViewId="0" topLeftCell="A7">
      <selection activeCell="C40" sqref="C40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  <col min="20" max="20" width="5.140625" style="17" customWidth="1"/>
    <col min="21" max="21" width="8.28125" style="16" customWidth="1"/>
  </cols>
  <sheetData>
    <row r="1" ht="12.75"/>
    <row r="2" ht="20.25">
      <c r="F2" s="18" t="s">
        <v>88</v>
      </c>
    </row>
    <row r="3" ht="27">
      <c r="F3" s="73" t="s">
        <v>89</v>
      </c>
    </row>
    <row r="4" ht="12.75"/>
    <row r="5" spans="5:6" ht="12.75">
      <c r="E5" s="74"/>
      <c r="F5" s="74" t="s">
        <v>90</v>
      </c>
    </row>
    <row r="6" ht="12.75">
      <c r="F6" s="74" t="s">
        <v>91</v>
      </c>
    </row>
    <row r="7" ht="13.5" thickBot="1"/>
    <row r="8" spans="2:21" ht="13.5" thickTop="1">
      <c r="B8" s="75"/>
      <c r="C8" s="76"/>
      <c r="D8" s="77"/>
      <c r="E8" s="78" t="s">
        <v>41</v>
      </c>
      <c r="F8" s="79"/>
      <c r="G8" s="78" t="s">
        <v>42</v>
      </c>
      <c r="H8" s="79"/>
      <c r="I8" s="78" t="s">
        <v>43</v>
      </c>
      <c r="J8" s="79"/>
      <c r="K8" s="78" t="s">
        <v>44</v>
      </c>
      <c r="L8" s="79"/>
      <c r="M8" s="78" t="s">
        <v>45</v>
      </c>
      <c r="N8" s="79"/>
      <c r="O8" s="78" t="s">
        <v>46</v>
      </c>
      <c r="P8" s="79"/>
      <c r="Q8" s="78" t="s">
        <v>47</v>
      </c>
      <c r="R8" s="79"/>
      <c r="S8" s="78" t="s">
        <v>48</v>
      </c>
      <c r="T8" s="79"/>
      <c r="U8" s="78" t="s">
        <v>49</v>
      </c>
    </row>
    <row r="9" spans="2:21" ht="15.75" customHeight="1" thickBot="1">
      <c r="B9" s="80" t="s">
        <v>51</v>
      </c>
      <c r="C9" s="81" t="s">
        <v>92</v>
      </c>
      <c r="D9" s="82" t="s">
        <v>52</v>
      </c>
      <c r="E9" s="83" t="s">
        <v>53</v>
      </c>
      <c r="F9" s="82" t="s">
        <v>52</v>
      </c>
      <c r="G9" s="83" t="s">
        <v>53</v>
      </c>
      <c r="H9" s="82" t="s">
        <v>52</v>
      </c>
      <c r="I9" s="83" t="s">
        <v>53</v>
      </c>
      <c r="J9" s="82" t="s">
        <v>52</v>
      </c>
      <c r="K9" s="83" t="s">
        <v>53</v>
      </c>
      <c r="L9" s="82" t="s">
        <v>52</v>
      </c>
      <c r="M9" s="83" t="s">
        <v>53</v>
      </c>
      <c r="N9" s="82" t="s">
        <v>52</v>
      </c>
      <c r="O9" s="83" t="s">
        <v>53</v>
      </c>
      <c r="P9" s="82" t="s">
        <v>52</v>
      </c>
      <c r="Q9" s="83" t="s">
        <v>53</v>
      </c>
      <c r="R9" s="82" t="s">
        <v>52</v>
      </c>
      <c r="S9" s="83" t="s">
        <v>53</v>
      </c>
      <c r="T9" s="82" t="s">
        <v>52</v>
      </c>
      <c r="U9" s="83" t="s">
        <v>53</v>
      </c>
    </row>
    <row r="10" spans="2:21" ht="13.5" thickTop="1">
      <c r="B10" s="84">
        <v>1</v>
      </c>
      <c r="C10" s="85" t="s">
        <v>81</v>
      </c>
      <c r="D10" s="86">
        <v>150</v>
      </c>
      <c r="E10" s="87">
        <v>121.24</v>
      </c>
      <c r="F10" s="86">
        <v>150</v>
      </c>
      <c r="G10" s="87">
        <v>141.35</v>
      </c>
      <c r="H10" s="86">
        <v>150</v>
      </c>
      <c r="I10" s="88"/>
      <c r="J10" s="86">
        <v>150</v>
      </c>
      <c r="K10" s="88"/>
      <c r="L10" s="86">
        <v>150</v>
      </c>
      <c r="M10" s="88"/>
      <c r="N10" s="86">
        <v>150</v>
      </c>
      <c r="O10" s="87">
        <v>158.61</v>
      </c>
      <c r="P10" s="86">
        <v>150</v>
      </c>
      <c r="Q10" s="88"/>
      <c r="R10" s="86">
        <v>150</v>
      </c>
      <c r="S10" s="88"/>
      <c r="T10" s="86">
        <v>150</v>
      </c>
      <c r="U10" s="88"/>
    </row>
    <row r="11" spans="2:21" ht="12.75">
      <c r="B11" s="89">
        <v>2</v>
      </c>
      <c r="C11" s="101" t="s">
        <v>20</v>
      </c>
      <c r="D11" s="90">
        <v>150</v>
      </c>
      <c r="E11" s="91">
        <v>206.84</v>
      </c>
      <c r="F11" s="90">
        <v>150</v>
      </c>
      <c r="G11" s="91"/>
      <c r="H11" s="90">
        <v>150</v>
      </c>
      <c r="I11" s="91"/>
      <c r="J11" s="90">
        <v>150</v>
      </c>
      <c r="K11" s="91"/>
      <c r="L11" s="90">
        <v>150</v>
      </c>
      <c r="M11" s="91"/>
      <c r="N11" s="90">
        <v>150</v>
      </c>
      <c r="O11" s="91">
        <v>205.55</v>
      </c>
      <c r="P11" s="90">
        <v>150</v>
      </c>
      <c r="Q11" s="91">
        <v>206.9</v>
      </c>
      <c r="R11" s="90">
        <v>150</v>
      </c>
      <c r="S11" s="91"/>
      <c r="T11" s="90"/>
      <c r="U11" s="91"/>
    </row>
    <row r="12" spans="2:21" ht="12.75">
      <c r="B12" s="84">
        <v>3</v>
      </c>
      <c r="C12" s="85" t="s">
        <v>93</v>
      </c>
      <c r="D12" s="86">
        <v>150</v>
      </c>
      <c r="E12" s="87"/>
      <c r="F12" s="86">
        <v>150</v>
      </c>
      <c r="G12" s="87">
        <v>232.7</v>
      </c>
      <c r="H12" s="86">
        <v>150</v>
      </c>
      <c r="I12" s="87"/>
      <c r="J12" s="86"/>
      <c r="K12" s="87"/>
      <c r="L12" s="86"/>
      <c r="M12" s="87"/>
      <c r="N12" s="86">
        <v>150</v>
      </c>
      <c r="O12" s="87">
        <v>230.85</v>
      </c>
      <c r="P12" s="86">
        <v>150</v>
      </c>
      <c r="Q12" s="87">
        <v>235.61</v>
      </c>
      <c r="R12" s="86">
        <v>150</v>
      </c>
      <c r="S12" s="87">
        <v>237.84</v>
      </c>
      <c r="T12" s="86">
        <v>150</v>
      </c>
      <c r="U12" s="87">
        <v>239.21</v>
      </c>
    </row>
    <row r="13" spans="2:21" ht="12.75">
      <c r="B13" s="89">
        <v>4</v>
      </c>
      <c r="C13" s="92" t="s">
        <v>94</v>
      </c>
      <c r="D13" s="90">
        <v>150</v>
      </c>
      <c r="E13" s="91"/>
      <c r="F13" s="90">
        <v>150</v>
      </c>
      <c r="G13" s="91">
        <v>202.33</v>
      </c>
      <c r="H13" s="90">
        <v>150</v>
      </c>
      <c r="I13" s="91"/>
      <c r="J13" s="90"/>
      <c r="K13" s="91"/>
      <c r="L13" s="90"/>
      <c r="M13" s="91"/>
      <c r="N13" s="90">
        <v>150</v>
      </c>
      <c r="O13" s="91"/>
      <c r="P13" s="90">
        <v>150</v>
      </c>
      <c r="Q13" s="91"/>
      <c r="R13" s="90">
        <v>150</v>
      </c>
      <c r="S13" s="91"/>
      <c r="T13" s="90"/>
      <c r="U13" s="91"/>
    </row>
    <row r="14" spans="2:21" ht="12.75">
      <c r="B14" s="84">
        <v>5</v>
      </c>
      <c r="C14" s="85" t="s">
        <v>38</v>
      </c>
      <c r="D14" s="86">
        <v>150</v>
      </c>
      <c r="E14" s="87">
        <v>151.84</v>
      </c>
      <c r="F14" s="86">
        <v>150</v>
      </c>
      <c r="G14" s="87">
        <v>150.98</v>
      </c>
      <c r="H14" s="86">
        <v>150</v>
      </c>
      <c r="I14" s="87">
        <v>158.86</v>
      </c>
      <c r="J14" s="86">
        <v>150</v>
      </c>
      <c r="K14" s="87"/>
      <c r="L14" s="86">
        <v>150</v>
      </c>
      <c r="M14" s="87">
        <v>154.17</v>
      </c>
      <c r="N14" s="86">
        <v>150</v>
      </c>
      <c r="O14" s="87">
        <v>160.05</v>
      </c>
      <c r="P14" s="86">
        <v>150</v>
      </c>
      <c r="Q14" s="87"/>
      <c r="R14" s="86">
        <v>150</v>
      </c>
      <c r="S14" s="87"/>
      <c r="T14" s="86">
        <v>150</v>
      </c>
      <c r="U14" s="87"/>
    </row>
    <row r="15" spans="2:21" ht="12.75">
      <c r="B15" s="89">
        <v>6</v>
      </c>
      <c r="C15" s="101" t="s">
        <v>31</v>
      </c>
      <c r="D15" s="90">
        <v>150</v>
      </c>
      <c r="E15" s="91"/>
      <c r="F15" s="90">
        <v>100</v>
      </c>
      <c r="G15" s="91">
        <v>173.01</v>
      </c>
      <c r="H15" s="90">
        <v>100</v>
      </c>
      <c r="I15" s="91"/>
      <c r="J15" s="90">
        <v>100</v>
      </c>
      <c r="K15" s="91">
        <v>171.72</v>
      </c>
      <c r="L15" s="90">
        <v>100</v>
      </c>
      <c r="M15" s="91"/>
      <c r="N15" s="90">
        <v>100</v>
      </c>
      <c r="O15" s="91"/>
      <c r="P15" s="90">
        <v>100</v>
      </c>
      <c r="Q15" s="91"/>
      <c r="R15" s="90">
        <v>125</v>
      </c>
      <c r="S15" s="91"/>
      <c r="T15" s="90">
        <v>125</v>
      </c>
      <c r="U15" s="91">
        <v>166.04</v>
      </c>
    </row>
    <row r="16" spans="2:21" ht="12.75">
      <c r="B16" s="84">
        <v>7</v>
      </c>
      <c r="C16" s="85" t="s">
        <v>15</v>
      </c>
      <c r="D16" s="86">
        <v>125</v>
      </c>
      <c r="E16" s="87">
        <v>203.23</v>
      </c>
      <c r="F16" s="86">
        <v>125</v>
      </c>
      <c r="G16" s="87"/>
      <c r="H16" s="86">
        <v>125</v>
      </c>
      <c r="I16" s="87">
        <v>203.7</v>
      </c>
      <c r="J16" s="86">
        <v>125</v>
      </c>
      <c r="K16" s="87"/>
      <c r="L16" s="86">
        <v>100</v>
      </c>
      <c r="M16" s="87"/>
      <c r="N16" s="86">
        <v>100</v>
      </c>
      <c r="O16" s="87"/>
      <c r="P16" s="86">
        <v>100</v>
      </c>
      <c r="Q16" s="87"/>
      <c r="R16" s="86">
        <v>150</v>
      </c>
      <c r="S16" s="87"/>
      <c r="T16" s="86"/>
      <c r="U16" s="87"/>
    </row>
    <row r="17" spans="2:21" ht="12.75">
      <c r="B17" s="89">
        <v>8</v>
      </c>
      <c r="C17" s="92" t="s">
        <v>95</v>
      </c>
      <c r="D17" s="90">
        <v>150</v>
      </c>
      <c r="E17" s="91"/>
      <c r="F17" s="90">
        <v>150</v>
      </c>
      <c r="G17" s="91"/>
      <c r="H17" s="90">
        <v>125</v>
      </c>
      <c r="I17" s="91"/>
      <c r="J17" s="90">
        <v>125</v>
      </c>
      <c r="K17" s="91"/>
      <c r="L17" s="90">
        <v>125</v>
      </c>
      <c r="M17" s="91"/>
      <c r="N17" s="90">
        <v>125</v>
      </c>
      <c r="O17" s="91"/>
      <c r="P17" s="90">
        <v>150</v>
      </c>
      <c r="Q17" s="91"/>
      <c r="R17" s="90">
        <v>150</v>
      </c>
      <c r="S17" s="91">
        <v>199.05</v>
      </c>
      <c r="T17" s="90">
        <v>150</v>
      </c>
      <c r="U17" s="91"/>
    </row>
    <row r="18" spans="2:21" ht="12.75">
      <c r="B18" s="84">
        <v>9</v>
      </c>
      <c r="C18" s="85" t="s">
        <v>84</v>
      </c>
      <c r="D18" s="86">
        <v>150</v>
      </c>
      <c r="E18" s="87"/>
      <c r="F18" s="86">
        <v>150</v>
      </c>
      <c r="G18" s="87">
        <v>112.28</v>
      </c>
      <c r="H18" s="86">
        <v>150</v>
      </c>
      <c r="I18" s="87">
        <v>150.99</v>
      </c>
      <c r="J18" s="86">
        <v>150</v>
      </c>
      <c r="K18" s="87">
        <v>159.5</v>
      </c>
      <c r="L18" s="86">
        <v>150</v>
      </c>
      <c r="M18" s="87"/>
      <c r="N18" s="86">
        <v>150</v>
      </c>
      <c r="O18" s="87">
        <v>144.36</v>
      </c>
      <c r="P18" s="86">
        <v>150</v>
      </c>
      <c r="Q18" s="87">
        <v>149.44</v>
      </c>
      <c r="R18" s="86">
        <v>150</v>
      </c>
      <c r="S18" s="87">
        <v>148.08</v>
      </c>
      <c r="T18" s="86">
        <v>150</v>
      </c>
      <c r="U18" s="87"/>
    </row>
    <row r="19" spans="2:21" ht="12.75">
      <c r="B19" s="89">
        <v>10</v>
      </c>
      <c r="C19" s="101" t="s">
        <v>13</v>
      </c>
      <c r="D19" s="90">
        <v>150</v>
      </c>
      <c r="E19" s="91">
        <v>210.61</v>
      </c>
      <c r="F19" s="90">
        <v>150</v>
      </c>
      <c r="G19" s="91"/>
      <c r="H19" s="90">
        <v>150</v>
      </c>
      <c r="I19" s="91"/>
      <c r="J19" s="90">
        <v>125</v>
      </c>
      <c r="K19" s="91"/>
      <c r="L19" s="90">
        <v>150</v>
      </c>
      <c r="M19" s="91"/>
      <c r="N19" s="90">
        <v>125</v>
      </c>
      <c r="O19" s="91"/>
      <c r="P19" s="90">
        <v>175</v>
      </c>
      <c r="Q19" s="91"/>
      <c r="R19" s="90">
        <v>175</v>
      </c>
      <c r="S19" s="91"/>
      <c r="T19" s="90">
        <v>175</v>
      </c>
      <c r="U19" s="91"/>
    </row>
    <row r="20" spans="2:21" ht="12.75">
      <c r="B20" s="84">
        <v>11</v>
      </c>
      <c r="C20" s="85" t="s">
        <v>66</v>
      </c>
      <c r="D20" s="93"/>
      <c r="E20" s="88"/>
      <c r="F20" s="86">
        <v>150</v>
      </c>
      <c r="G20" s="87"/>
      <c r="H20" s="86">
        <v>150</v>
      </c>
      <c r="I20" s="87">
        <v>127.6</v>
      </c>
      <c r="J20" s="86">
        <v>150</v>
      </c>
      <c r="K20" s="87"/>
      <c r="L20" s="86">
        <v>150</v>
      </c>
      <c r="M20" s="87">
        <v>125.4</v>
      </c>
      <c r="N20" s="86">
        <v>150</v>
      </c>
      <c r="O20" s="87"/>
      <c r="P20" s="86">
        <v>150</v>
      </c>
      <c r="Q20" s="87">
        <v>135.37</v>
      </c>
      <c r="R20" s="86">
        <v>150</v>
      </c>
      <c r="S20" s="87"/>
      <c r="T20" s="86">
        <v>150</v>
      </c>
      <c r="U20" s="87"/>
    </row>
    <row r="21" spans="2:21" ht="12.75">
      <c r="B21" s="89">
        <v>12</v>
      </c>
      <c r="C21" s="101" t="s">
        <v>35</v>
      </c>
      <c r="D21" s="90">
        <v>125</v>
      </c>
      <c r="E21" s="91">
        <v>196.99</v>
      </c>
      <c r="F21" s="90">
        <v>150</v>
      </c>
      <c r="G21" s="91">
        <v>205.02</v>
      </c>
      <c r="H21" s="90">
        <v>150</v>
      </c>
      <c r="I21" s="91"/>
      <c r="J21" s="90">
        <v>125</v>
      </c>
      <c r="K21" s="91"/>
      <c r="L21" s="90">
        <v>125</v>
      </c>
      <c r="M21" s="91"/>
      <c r="N21" s="90">
        <v>125</v>
      </c>
      <c r="O21" s="91"/>
      <c r="P21" s="90">
        <v>125</v>
      </c>
      <c r="Q21" s="91"/>
      <c r="R21" s="90">
        <v>125</v>
      </c>
      <c r="S21" s="91"/>
      <c r="T21" s="90">
        <v>125</v>
      </c>
      <c r="U21" s="91"/>
    </row>
    <row r="22" spans="2:21" ht="12.75">
      <c r="B22" s="84">
        <v>13</v>
      </c>
      <c r="C22" s="85" t="s">
        <v>96</v>
      </c>
      <c r="D22" s="86">
        <v>150</v>
      </c>
      <c r="E22" s="87"/>
      <c r="F22" s="86"/>
      <c r="G22" s="87"/>
      <c r="H22" s="86">
        <v>150</v>
      </c>
      <c r="I22" s="87"/>
      <c r="J22" s="86">
        <v>150</v>
      </c>
      <c r="K22" s="87"/>
      <c r="L22" s="86">
        <v>150</v>
      </c>
      <c r="M22" s="87">
        <v>215.06</v>
      </c>
      <c r="N22" s="86">
        <v>150</v>
      </c>
      <c r="O22" s="87"/>
      <c r="P22" s="86">
        <v>150</v>
      </c>
      <c r="Q22" s="87"/>
      <c r="R22" s="86">
        <v>150</v>
      </c>
      <c r="S22" s="94">
        <v>215.46</v>
      </c>
      <c r="T22" s="86">
        <v>150</v>
      </c>
      <c r="U22" s="87"/>
    </row>
    <row r="23" spans="2:21" ht="12.75">
      <c r="B23" s="89">
        <v>14</v>
      </c>
      <c r="C23" s="92" t="s">
        <v>33</v>
      </c>
      <c r="D23" s="90">
        <v>100</v>
      </c>
      <c r="E23" s="91"/>
      <c r="F23" s="90">
        <v>100</v>
      </c>
      <c r="G23" s="91"/>
      <c r="H23" s="90">
        <v>150</v>
      </c>
      <c r="I23" s="91"/>
      <c r="J23" s="90">
        <v>150</v>
      </c>
      <c r="K23" s="91"/>
      <c r="L23" s="90">
        <v>150</v>
      </c>
      <c r="M23" s="91"/>
      <c r="N23" s="90">
        <v>150</v>
      </c>
      <c r="O23" s="91"/>
      <c r="P23" s="90">
        <v>150</v>
      </c>
      <c r="Q23" s="91"/>
      <c r="R23" s="90">
        <v>150</v>
      </c>
      <c r="S23" s="91">
        <v>146.6</v>
      </c>
      <c r="T23" s="90">
        <v>150</v>
      </c>
      <c r="U23" s="91"/>
    </row>
    <row r="24" spans="2:21" ht="12.75">
      <c r="B24" s="84">
        <v>15</v>
      </c>
      <c r="C24" s="85" t="s">
        <v>34</v>
      </c>
      <c r="D24" s="86">
        <v>150</v>
      </c>
      <c r="E24" s="87">
        <v>206.94</v>
      </c>
      <c r="F24" s="86">
        <v>150</v>
      </c>
      <c r="G24" s="87"/>
      <c r="H24" s="86">
        <v>125</v>
      </c>
      <c r="I24" s="87"/>
      <c r="J24" s="86">
        <v>125</v>
      </c>
      <c r="K24" s="87">
        <v>203.45</v>
      </c>
      <c r="L24" s="86">
        <v>150</v>
      </c>
      <c r="M24" s="87"/>
      <c r="N24" s="86">
        <v>150</v>
      </c>
      <c r="O24" s="87"/>
      <c r="P24" s="86">
        <v>125</v>
      </c>
      <c r="Q24" s="87">
        <v>209.31</v>
      </c>
      <c r="R24" s="86">
        <v>125</v>
      </c>
      <c r="S24" s="87">
        <v>207.98</v>
      </c>
      <c r="T24" s="86">
        <v>125</v>
      </c>
      <c r="U24" s="87">
        <v>213.2</v>
      </c>
    </row>
    <row r="25" spans="2:21" ht="12.75">
      <c r="B25" s="89">
        <v>16</v>
      </c>
      <c r="C25" s="101" t="s">
        <v>21</v>
      </c>
      <c r="D25" s="90">
        <v>125</v>
      </c>
      <c r="E25" s="91"/>
      <c r="F25" s="90">
        <v>125</v>
      </c>
      <c r="G25" s="91">
        <v>208.67</v>
      </c>
      <c r="H25" s="90">
        <v>125</v>
      </c>
      <c r="I25" s="91"/>
      <c r="J25" s="90">
        <v>150</v>
      </c>
      <c r="K25" s="91"/>
      <c r="L25" s="90">
        <v>150</v>
      </c>
      <c r="M25" s="91">
        <v>208.41</v>
      </c>
      <c r="N25" s="90">
        <v>150</v>
      </c>
      <c r="O25" s="91">
        <v>211.7</v>
      </c>
      <c r="P25" s="90">
        <v>150</v>
      </c>
      <c r="Q25" s="91"/>
      <c r="R25" s="90">
        <v>150</v>
      </c>
      <c r="S25" s="91">
        <v>212.88</v>
      </c>
      <c r="T25" s="90">
        <v>150</v>
      </c>
      <c r="U25" s="91">
        <v>211.33</v>
      </c>
    </row>
    <row r="26" spans="2:21" ht="12.75">
      <c r="B26" s="84">
        <v>17</v>
      </c>
      <c r="C26" s="85" t="s">
        <v>97</v>
      </c>
      <c r="D26" s="86">
        <v>150</v>
      </c>
      <c r="E26" s="87">
        <v>202.27</v>
      </c>
      <c r="F26" s="86">
        <v>150</v>
      </c>
      <c r="G26" s="87"/>
      <c r="H26" s="86">
        <v>150</v>
      </c>
      <c r="I26" s="87"/>
      <c r="J26" s="86">
        <v>150</v>
      </c>
      <c r="K26" s="87"/>
      <c r="L26" s="86">
        <v>150</v>
      </c>
      <c r="M26" s="87">
        <v>204.7</v>
      </c>
      <c r="N26" s="86">
        <v>150</v>
      </c>
      <c r="O26" s="87"/>
      <c r="P26" s="86">
        <v>150</v>
      </c>
      <c r="Q26" s="87"/>
      <c r="R26" s="86">
        <v>150</v>
      </c>
      <c r="S26" s="87"/>
      <c r="T26" s="86"/>
      <c r="U26" s="87"/>
    </row>
    <row r="27" spans="2:21" ht="12.75">
      <c r="B27" s="89">
        <v>18</v>
      </c>
      <c r="C27" s="92" t="s">
        <v>12</v>
      </c>
      <c r="D27" s="90">
        <v>125</v>
      </c>
      <c r="E27" s="91"/>
      <c r="F27" s="90">
        <v>125</v>
      </c>
      <c r="G27" s="91">
        <v>218.54</v>
      </c>
      <c r="H27" s="90">
        <v>125</v>
      </c>
      <c r="I27" s="91"/>
      <c r="J27" s="90">
        <v>150</v>
      </c>
      <c r="K27" s="91"/>
      <c r="L27" s="90">
        <v>150</v>
      </c>
      <c r="M27" s="91"/>
      <c r="N27" s="90">
        <v>125</v>
      </c>
      <c r="O27" s="91"/>
      <c r="P27" s="90">
        <v>125</v>
      </c>
      <c r="Q27" s="91"/>
      <c r="R27" s="90">
        <v>175</v>
      </c>
      <c r="S27" s="91"/>
      <c r="T27" s="90">
        <v>125</v>
      </c>
      <c r="U27" s="91"/>
    </row>
    <row r="28" spans="2:21" ht="12.75">
      <c r="B28" s="84">
        <v>19</v>
      </c>
      <c r="C28" s="85" t="s">
        <v>32</v>
      </c>
      <c r="D28" s="86">
        <v>150</v>
      </c>
      <c r="E28" s="87">
        <v>168.56</v>
      </c>
      <c r="F28" s="86">
        <v>125</v>
      </c>
      <c r="G28" s="87"/>
      <c r="H28" s="86">
        <v>125</v>
      </c>
      <c r="I28" s="87"/>
      <c r="J28" s="86">
        <v>125</v>
      </c>
      <c r="K28" s="87"/>
      <c r="L28" s="86">
        <v>125</v>
      </c>
      <c r="M28" s="87"/>
      <c r="N28" s="86">
        <v>125</v>
      </c>
      <c r="O28" s="87"/>
      <c r="P28" s="86">
        <v>150</v>
      </c>
      <c r="Q28" s="87"/>
      <c r="R28" s="86">
        <v>125</v>
      </c>
      <c r="S28" s="87"/>
      <c r="T28" s="86">
        <v>150</v>
      </c>
      <c r="U28" s="87"/>
    </row>
    <row r="29" spans="2:21" ht="12.75">
      <c r="B29" s="89">
        <v>20</v>
      </c>
      <c r="C29" s="92" t="s">
        <v>11</v>
      </c>
      <c r="D29" s="90">
        <v>150</v>
      </c>
      <c r="E29" s="91"/>
      <c r="F29" s="90">
        <v>150</v>
      </c>
      <c r="G29" s="91">
        <v>215.47</v>
      </c>
      <c r="H29" s="90">
        <v>150</v>
      </c>
      <c r="I29" s="91"/>
      <c r="J29" s="90">
        <v>175</v>
      </c>
      <c r="K29" s="91"/>
      <c r="L29" s="90">
        <v>150</v>
      </c>
      <c r="M29" s="91">
        <v>212.64</v>
      </c>
      <c r="N29" s="90">
        <v>150</v>
      </c>
      <c r="O29" s="91">
        <v>212.05</v>
      </c>
      <c r="P29" s="90">
        <v>150</v>
      </c>
      <c r="Q29" s="91"/>
      <c r="R29" s="90">
        <v>150</v>
      </c>
      <c r="S29" s="91">
        <v>212.96</v>
      </c>
      <c r="T29" s="90"/>
      <c r="U29" s="91"/>
    </row>
    <row r="30" spans="2:21" ht="12.75">
      <c r="B30" s="84">
        <v>21</v>
      </c>
      <c r="C30" s="85" t="s">
        <v>98</v>
      </c>
      <c r="D30" s="86">
        <v>150</v>
      </c>
      <c r="E30" s="87"/>
      <c r="F30" s="86">
        <v>150</v>
      </c>
      <c r="G30" s="87"/>
      <c r="H30" s="86">
        <v>150</v>
      </c>
      <c r="I30" s="87">
        <v>152.97</v>
      </c>
      <c r="J30" s="86">
        <v>150</v>
      </c>
      <c r="K30" s="87">
        <v>157.36</v>
      </c>
      <c r="L30" s="86">
        <v>150</v>
      </c>
      <c r="M30" s="87">
        <v>160.67</v>
      </c>
      <c r="N30" s="86">
        <v>150</v>
      </c>
      <c r="O30" s="87">
        <v>156.15</v>
      </c>
      <c r="P30" s="86">
        <v>150</v>
      </c>
      <c r="Q30" s="87">
        <v>162.72</v>
      </c>
      <c r="R30" s="86">
        <v>150</v>
      </c>
      <c r="S30" s="87">
        <v>160.59</v>
      </c>
      <c r="T30" s="86"/>
      <c r="U30" s="87"/>
    </row>
    <row r="31" spans="2:21" ht="12.75">
      <c r="B31" s="89">
        <v>22</v>
      </c>
      <c r="C31" s="101" t="s">
        <v>25</v>
      </c>
      <c r="D31" s="90">
        <v>150</v>
      </c>
      <c r="E31" s="91">
        <v>164.73</v>
      </c>
      <c r="F31" s="90">
        <v>150</v>
      </c>
      <c r="G31" s="91"/>
      <c r="H31" s="90">
        <v>150</v>
      </c>
      <c r="I31" s="91"/>
      <c r="J31" s="90">
        <v>150</v>
      </c>
      <c r="K31" s="91"/>
      <c r="L31" s="90">
        <v>150</v>
      </c>
      <c r="M31" s="91">
        <v>164.99</v>
      </c>
      <c r="N31" s="90">
        <v>150</v>
      </c>
      <c r="O31" s="91">
        <v>164.7</v>
      </c>
      <c r="P31" s="90">
        <v>125</v>
      </c>
      <c r="Q31" s="91">
        <v>176.94</v>
      </c>
      <c r="R31" s="90">
        <v>125</v>
      </c>
      <c r="S31" s="91"/>
      <c r="T31" s="90">
        <v>125</v>
      </c>
      <c r="U31" s="91"/>
    </row>
    <row r="32" spans="2:21" ht="12.75">
      <c r="B32" s="84">
        <v>23</v>
      </c>
      <c r="C32" s="85" t="s">
        <v>67</v>
      </c>
      <c r="D32" s="86">
        <v>150</v>
      </c>
      <c r="E32" s="87"/>
      <c r="F32" s="86">
        <v>150</v>
      </c>
      <c r="G32" s="87"/>
      <c r="H32" s="86">
        <v>150</v>
      </c>
      <c r="I32" s="87"/>
      <c r="J32" s="86">
        <v>150</v>
      </c>
      <c r="K32" s="87">
        <v>98.77</v>
      </c>
      <c r="L32" s="86">
        <v>150</v>
      </c>
      <c r="M32" s="87"/>
      <c r="N32" s="86">
        <v>150</v>
      </c>
      <c r="O32" s="87"/>
      <c r="P32" s="86">
        <v>150</v>
      </c>
      <c r="Q32" s="87">
        <v>98.24</v>
      </c>
      <c r="R32" s="86">
        <v>150</v>
      </c>
      <c r="S32" s="87">
        <v>122.08</v>
      </c>
      <c r="T32" s="86">
        <v>150</v>
      </c>
      <c r="U32" s="87"/>
    </row>
    <row r="33" spans="2:21" ht="12.75">
      <c r="B33" s="89">
        <v>24</v>
      </c>
      <c r="C33" s="92" t="s">
        <v>99</v>
      </c>
      <c r="D33" s="90">
        <v>150</v>
      </c>
      <c r="E33" s="91">
        <v>211.09</v>
      </c>
      <c r="F33" s="90">
        <v>150</v>
      </c>
      <c r="G33" s="91"/>
      <c r="H33" s="90">
        <v>150</v>
      </c>
      <c r="I33" s="91">
        <v>212.1</v>
      </c>
      <c r="J33" s="90">
        <v>150</v>
      </c>
      <c r="K33" s="91"/>
      <c r="L33" s="90">
        <v>150</v>
      </c>
      <c r="M33" s="91"/>
      <c r="N33" s="90">
        <v>150</v>
      </c>
      <c r="O33" s="91"/>
      <c r="P33" s="90">
        <v>125</v>
      </c>
      <c r="Q33" s="91"/>
      <c r="R33" s="90">
        <v>125</v>
      </c>
      <c r="S33" s="91"/>
      <c r="T33" s="90">
        <v>150</v>
      </c>
      <c r="U33" s="91"/>
    </row>
    <row r="34" spans="2:21" ht="12.75">
      <c r="B34" s="84">
        <v>25</v>
      </c>
      <c r="C34" s="85" t="s">
        <v>77</v>
      </c>
      <c r="D34" s="86">
        <v>125</v>
      </c>
      <c r="E34" s="87">
        <v>163.4</v>
      </c>
      <c r="F34" s="86">
        <v>125</v>
      </c>
      <c r="G34" s="87">
        <v>169.4</v>
      </c>
      <c r="H34" s="86">
        <v>125</v>
      </c>
      <c r="I34" s="87"/>
      <c r="J34" s="86">
        <v>150</v>
      </c>
      <c r="K34" s="87"/>
      <c r="L34" s="86">
        <v>150</v>
      </c>
      <c r="M34" s="87"/>
      <c r="N34" s="86">
        <v>150</v>
      </c>
      <c r="O34" s="87"/>
      <c r="P34" s="86">
        <v>150</v>
      </c>
      <c r="Q34" s="87"/>
      <c r="R34" s="86">
        <v>150</v>
      </c>
      <c r="S34" s="87"/>
      <c r="T34" s="86">
        <v>150</v>
      </c>
      <c r="U34" s="87"/>
    </row>
    <row r="35" spans="2:21" ht="12.75">
      <c r="B35" s="89">
        <v>26</v>
      </c>
      <c r="C35" s="101" t="s">
        <v>27</v>
      </c>
      <c r="D35" s="95"/>
      <c r="E35" s="96"/>
      <c r="F35" s="95"/>
      <c r="G35" s="96"/>
      <c r="H35" s="95"/>
      <c r="I35" s="96"/>
      <c r="J35" s="95"/>
      <c r="K35" s="96"/>
      <c r="L35" s="90">
        <v>125</v>
      </c>
      <c r="M35" s="91">
        <v>178.44</v>
      </c>
      <c r="N35" s="90">
        <v>125</v>
      </c>
      <c r="O35" s="91"/>
      <c r="P35" s="90">
        <v>125</v>
      </c>
      <c r="Q35" s="91">
        <v>175.04</v>
      </c>
      <c r="R35" s="90">
        <v>125</v>
      </c>
      <c r="S35" s="91"/>
      <c r="T35" s="90">
        <v>125</v>
      </c>
      <c r="U35" s="91">
        <v>181.76</v>
      </c>
    </row>
    <row r="36" spans="2:21" ht="12.75">
      <c r="B36" s="84">
        <v>27</v>
      </c>
      <c r="C36" s="85"/>
      <c r="D36" s="86"/>
      <c r="E36" s="87"/>
      <c r="F36" s="86"/>
      <c r="G36" s="87"/>
      <c r="H36" s="86"/>
      <c r="I36" s="87"/>
      <c r="J36" s="86"/>
      <c r="K36" s="87"/>
      <c r="L36" s="86"/>
      <c r="M36" s="87"/>
      <c r="N36" s="86"/>
      <c r="O36" s="87"/>
      <c r="P36" s="86"/>
      <c r="Q36" s="87"/>
      <c r="R36" s="86"/>
      <c r="S36" s="87"/>
      <c r="T36" s="86"/>
      <c r="U36" s="87"/>
    </row>
    <row r="37" spans="2:21" ht="12.75">
      <c r="B37" s="89">
        <v>28</v>
      </c>
      <c r="C37" s="92"/>
      <c r="D37" s="90"/>
      <c r="E37" s="91"/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/>
      <c r="Q37" s="91"/>
      <c r="R37" s="90"/>
      <c r="S37" s="91"/>
      <c r="T37" s="90"/>
      <c r="U37" s="91"/>
    </row>
    <row r="38" spans="2:21" ht="12.75">
      <c r="B38" s="84">
        <v>29</v>
      </c>
      <c r="C38" s="85"/>
      <c r="D38" s="86"/>
      <c r="E38" s="87"/>
      <c r="F38" s="86"/>
      <c r="G38" s="87"/>
      <c r="H38" s="86"/>
      <c r="I38" s="87"/>
      <c r="J38" s="86"/>
      <c r="K38" s="87"/>
      <c r="L38" s="86"/>
      <c r="M38" s="87"/>
      <c r="N38" s="86"/>
      <c r="O38" s="87"/>
      <c r="P38" s="86"/>
      <c r="Q38" s="87"/>
      <c r="R38" s="86"/>
      <c r="S38" s="87"/>
      <c r="T38" s="86"/>
      <c r="U38" s="87"/>
    </row>
    <row r="39" spans="2:21" ht="13.5" thickBot="1">
      <c r="B39" s="97">
        <v>30</v>
      </c>
      <c r="C39" s="98"/>
      <c r="D39" s="99"/>
      <c r="E39" s="100"/>
      <c r="F39" s="99"/>
      <c r="G39" s="100"/>
      <c r="H39" s="99"/>
      <c r="I39" s="100"/>
      <c r="J39" s="99"/>
      <c r="K39" s="100"/>
      <c r="L39" s="99"/>
      <c r="M39" s="100"/>
      <c r="N39" s="99"/>
      <c r="O39" s="100"/>
      <c r="P39" s="99"/>
      <c r="Q39" s="100"/>
      <c r="R39" s="99"/>
      <c r="S39" s="100"/>
      <c r="T39" s="99"/>
      <c r="U39" s="100"/>
    </row>
    <row r="40" ht="13.5" thickTop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1"/>
  <sheetViews>
    <sheetView zoomScalePageLayoutView="0" workbookViewId="0" topLeftCell="A7">
      <selection activeCell="W27" sqref="W27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</cols>
  <sheetData>
    <row r="1" spans="2:20" ht="15">
      <c r="B1" s="102"/>
      <c r="C1" s="103"/>
      <c r="D1" s="102"/>
      <c r="E1" s="102"/>
      <c r="F1" s="102"/>
      <c r="G1" s="102"/>
      <c r="H1" s="102"/>
      <c r="I1" s="102"/>
      <c r="J1" s="104"/>
      <c r="K1" s="102"/>
      <c r="L1" s="104"/>
      <c r="M1" s="102"/>
      <c r="N1" s="104"/>
      <c r="O1" s="102"/>
      <c r="P1" s="104"/>
      <c r="Q1" s="102"/>
      <c r="R1" s="104"/>
      <c r="S1" s="102"/>
      <c r="T1" s="104"/>
    </row>
    <row r="2" spans="2:20" ht="20.25">
      <c r="B2" s="102"/>
      <c r="C2" s="103"/>
      <c r="D2" s="102"/>
      <c r="E2" s="102"/>
      <c r="F2" s="105" t="s">
        <v>101</v>
      </c>
      <c r="G2" s="102"/>
      <c r="H2" s="102"/>
      <c r="I2" s="102"/>
      <c r="J2" s="104"/>
      <c r="K2" s="102"/>
      <c r="L2" s="104"/>
      <c r="M2" s="102"/>
      <c r="N2" s="104"/>
      <c r="O2" s="102"/>
      <c r="P2" s="104"/>
      <c r="Q2" s="102"/>
      <c r="R2" s="104"/>
      <c r="S2" s="102"/>
      <c r="T2" s="104"/>
    </row>
    <row r="3" spans="2:20" ht="25.5">
      <c r="B3" s="102"/>
      <c r="C3" s="103"/>
      <c r="D3" s="102"/>
      <c r="E3" s="102"/>
      <c r="F3" s="106" t="s">
        <v>102</v>
      </c>
      <c r="G3" s="102"/>
      <c r="H3" s="102"/>
      <c r="I3" s="102"/>
      <c r="J3" s="104"/>
      <c r="K3" s="102"/>
      <c r="L3" s="104"/>
      <c r="M3" s="102"/>
      <c r="N3" s="104"/>
      <c r="O3" s="102"/>
      <c r="P3" s="104"/>
      <c r="Q3" s="102"/>
      <c r="R3" s="104"/>
      <c r="S3" s="102"/>
      <c r="T3" s="104"/>
    </row>
    <row r="4" spans="2:20" ht="15.75" customHeight="1">
      <c r="B4" s="102"/>
      <c r="C4" s="103"/>
      <c r="D4" s="102"/>
      <c r="E4" s="102"/>
      <c r="F4" s="102"/>
      <c r="G4" s="102"/>
      <c r="H4" s="102"/>
      <c r="I4" s="102"/>
      <c r="J4" s="104"/>
      <c r="K4" s="102"/>
      <c r="L4" s="104"/>
      <c r="M4" s="102"/>
      <c r="N4" s="104"/>
      <c r="O4" s="102"/>
      <c r="P4" s="104"/>
      <c r="Q4" s="102"/>
      <c r="R4" s="104"/>
      <c r="S4" s="102"/>
      <c r="T4" s="104"/>
    </row>
    <row r="5" spans="2:22" ht="15">
      <c r="B5" s="102"/>
      <c r="C5" s="103"/>
      <c r="D5" s="102"/>
      <c r="E5" s="107"/>
      <c r="F5" s="107" t="s">
        <v>103</v>
      </c>
      <c r="G5" s="102"/>
      <c r="H5" s="102"/>
      <c r="I5" s="102"/>
      <c r="J5" s="104"/>
      <c r="K5" s="102"/>
      <c r="L5" s="104"/>
      <c r="M5" s="102"/>
      <c r="N5" s="104"/>
      <c r="O5" s="102"/>
      <c r="P5" s="104"/>
      <c r="Q5" s="102"/>
      <c r="R5" s="104"/>
      <c r="S5" s="102"/>
      <c r="T5" s="104"/>
      <c r="V5" s="36"/>
    </row>
    <row r="6" spans="2:22" ht="15">
      <c r="B6" s="102"/>
      <c r="C6" s="103"/>
      <c r="D6" s="102"/>
      <c r="E6" s="102"/>
      <c r="F6" s="102"/>
      <c r="G6" s="102"/>
      <c r="H6" s="102"/>
      <c r="I6" s="102"/>
      <c r="J6" s="104"/>
      <c r="K6" s="102"/>
      <c r="L6" s="104"/>
      <c r="M6" s="102"/>
      <c r="N6" s="104"/>
      <c r="O6" s="102"/>
      <c r="P6" s="104"/>
      <c r="Q6" s="102"/>
      <c r="R6" s="104"/>
      <c r="S6" s="102"/>
      <c r="T6" s="104"/>
      <c r="V6" s="36"/>
    </row>
    <row r="7" spans="2:22" ht="15.75" thickBot="1">
      <c r="B7" s="102"/>
      <c r="C7" s="103"/>
      <c r="D7" s="102"/>
      <c r="E7" s="102"/>
      <c r="F7" s="102"/>
      <c r="G7" s="102"/>
      <c r="H7" s="102"/>
      <c r="I7" s="102"/>
      <c r="J7" s="104"/>
      <c r="K7" s="102"/>
      <c r="L7" s="104"/>
      <c r="M7" s="102"/>
      <c r="N7" s="104"/>
      <c r="O7" s="102"/>
      <c r="P7" s="104"/>
      <c r="Q7" s="102"/>
      <c r="R7" s="104"/>
      <c r="S7" s="102"/>
      <c r="T7" s="104"/>
      <c r="V7" s="36"/>
    </row>
    <row r="8" spans="2:22" ht="15.75" thickTop="1">
      <c r="B8" s="108"/>
      <c r="C8" s="109"/>
      <c r="D8" s="110"/>
      <c r="E8" s="111" t="s">
        <v>41</v>
      </c>
      <c r="F8" s="112"/>
      <c r="G8" s="111" t="s">
        <v>42</v>
      </c>
      <c r="H8" s="112"/>
      <c r="I8" s="111" t="s">
        <v>43</v>
      </c>
      <c r="J8" s="112"/>
      <c r="K8" s="111" t="s">
        <v>44</v>
      </c>
      <c r="L8" s="112"/>
      <c r="M8" s="111" t="s">
        <v>45</v>
      </c>
      <c r="N8" s="112"/>
      <c r="O8" s="111" t="s">
        <v>46</v>
      </c>
      <c r="P8" s="112"/>
      <c r="Q8" s="111" t="s">
        <v>47</v>
      </c>
      <c r="R8" s="112"/>
      <c r="S8" s="111" t="s">
        <v>48</v>
      </c>
      <c r="T8" s="103"/>
      <c r="V8" s="36"/>
    </row>
    <row r="9" spans="2:22" ht="15.75" thickBot="1">
      <c r="B9" s="113" t="s">
        <v>51</v>
      </c>
      <c r="C9" s="114" t="s">
        <v>92</v>
      </c>
      <c r="D9" s="115" t="s">
        <v>52</v>
      </c>
      <c r="E9" s="116" t="s">
        <v>53</v>
      </c>
      <c r="F9" s="115" t="s">
        <v>52</v>
      </c>
      <c r="G9" s="116" t="s">
        <v>53</v>
      </c>
      <c r="H9" s="115" t="s">
        <v>52</v>
      </c>
      <c r="I9" s="116" t="s">
        <v>53</v>
      </c>
      <c r="J9" s="115" t="s">
        <v>52</v>
      </c>
      <c r="K9" s="116" t="s">
        <v>53</v>
      </c>
      <c r="L9" s="115" t="s">
        <v>52</v>
      </c>
      <c r="M9" s="116" t="s">
        <v>53</v>
      </c>
      <c r="N9" s="115" t="s">
        <v>52</v>
      </c>
      <c r="O9" s="116" t="s">
        <v>53</v>
      </c>
      <c r="P9" s="115" t="s">
        <v>52</v>
      </c>
      <c r="Q9" s="116" t="s">
        <v>53</v>
      </c>
      <c r="R9" s="115" t="s">
        <v>52</v>
      </c>
      <c r="S9" s="116" t="s">
        <v>53</v>
      </c>
      <c r="T9" s="103"/>
      <c r="V9" s="36"/>
    </row>
    <row r="10" spans="2:22" ht="15.75" thickTop="1">
      <c r="B10" s="117">
        <v>1</v>
      </c>
      <c r="C10" s="118" t="s">
        <v>81</v>
      </c>
      <c r="D10" s="119">
        <v>150</v>
      </c>
      <c r="E10" s="120">
        <v>153.38</v>
      </c>
      <c r="F10" s="119">
        <v>150</v>
      </c>
      <c r="G10" s="120">
        <v>148.3</v>
      </c>
      <c r="H10" s="119">
        <v>150</v>
      </c>
      <c r="I10" s="120">
        <v>151.75</v>
      </c>
      <c r="J10" s="119">
        <v>125</v>
      </c>
      <c r="K10" s="120">
        <v>163.58</v>
      </c>
      <c r="L10" s="119">
        <v>125</v>
      </c>
      <c r="M10" s="126"/>
      <c r="N10" s="119">
        <v>100</v>
      </c>
      <c r="O10" s="120">
        <v>171.6</v>
      </c>
      <c r="P10" s="119">
        <v>125</v>
      </c>
      <c r="Q10" s="120">
        <v>175.01</v>
      </c>
      <c r="R10" s="119">
        <v>125</v>
      </c>
      <c r="S10" s="120">
        <v>165.15</v>
      </c>
      <c r="T10" s="103"/>
      <c r="V10" s="36"/>
    </row>
    <row r="11" spans="2:22" ht="15">
      <c r="B11" s="121">
        <v>2</v>
      </c>
      <c r="C11" s="122" t="s">
        <v>77</v>
      </c>
      <c r="D11" s="123">
        <v>150</v>
      </c>
      <c r="E11" s="124">
        <v>174.5</v>
      </c>
      <c r="F11" s="123">
        <v>150</v>
      </c>
      <c r="G11" s="124">
        <v>171.96</v>
      </c>
      <c r="H11" s="123">
        <v>150</v>
      </c>
      <c r="I11" s="124"/>
      <c r="J11" s="123">
        <v>150</v>
      </c>
      <c r="K11" s="124">
        <v>181.19</v>
      </c>
      <c r="L11" s="123">
        <v>125</v>
      </c>
      <c r="M11" s="124">
        <v>180.57</v>
      </c>
      <c r="N11" s="123">
        <v>125</v>
      </c>
      <c r="O11" s="124">
        <v>186.32</v>
      </c>
      <c r="P11" s="123">
        <v>100</v>
      </c>
      <c r="Q11" s="124">
        <v>177.22</v>
      </c>
      <c r="R11" s="123">
        <v>100</v>
      </c>
      <c r="S11" s="124"/>
      <c r="V11" s="36"/>
    </row>
    <row r="12" spans="2:22" ht="15">
      <c r="B12" s="117">
        <v>3</v>
      </c>
      <c r="C12" s="125" t="s">
        <v>106</v>
      </c>
      <c r="D12" s="119">
        <v>125</v>
      </c>
      <c r="E12" s="120">
        <v>176.74</v>
      </c>
      <c r="F12" s="119">
        <v>125</v>
      </c>
      <c r="G12" s="120">
        <v>176.04</v>
      </c>
      <c r="H12" s="119">
        <v>125</v>
      </c>
      <c r="I12" s="120"/>
      <c r="J12" s="119">
        <v>125</v>
      </c>
      <c r="K12" s="120"/>
      <c r="L12" s="119">
        <v>125</v>
      </c>
      <c r="M12" s="120">
        <v>183.87</v>
      </c>
      <c r="N12" s="119">
        <v>125</v>
      </c>
      <c r="O12" s="120"/>
      <c r="P12" s="119">
        <v>125</v>
      </c>
      <c r="Q12" s="120"/>
      <c r="R12" s="119">
        <v>125</v>
      </c>
      <c r="S12" s="120">
        <v>181.65</v>
      </c>
      <c r="V12" s="36"/>
    </row>
    <row r="13" spans="2:22" ht="15">
      <c r="B13" s="121">
        <v>4</v>
      </c>
      <c r="C13" s="122" t="s">
        <v>17</v>
      </c>
      <c r="D13" s="123">
        <v>125</v>
      </c>
      <c r="E13" s="124">
        <v>194.1</v>
      </c>
      <c r="F13" s="123">
        <v>125</v>
      </c>
      <c r="G13" s="124"/>
      <c r="H13" s="123">
        <v>150</v>
      </c>
      <c r="I13" s="124">
        <v>174.14</v>
      </c>
      <c r="J13" s="123">
        <v>150</v>
      </c>
      <c r="K13" s="124"/>
      <c r="L13" s="123">
        <v>150</v>
      </c>
      <c r="M13" s="124"/>
      <c r="N13" s="123">
        <v>150</v>
      </c>
      <c r="O13" s="124"/>
      <c r="P13" s="123">
        <v>150</v>
      </c>
      <c r="Q13" s="124"/>
      <c r="R13" s="123">
        <v>150</v>
      </c>
      <c r="S13" s="124"/>
      <c r="T13" s="103"/>
      <c r="V13" s="36"/>
    </row>
    <row r="14" spans="2:22" ht="15">
      <c r="B14" s="117">
        <v>5</v>
      </c>
      <c r="C14" s="125" t="s">
        <v>19</v>
      </c>
      <c r="D14" s="119"/>
      <c r="E14" s="120"/>
      <c r="F14" s="119"/>
      <c r="G14" s="120"/>
      <c r="H14" s="119">
        <v>175</v>
      </c>
      <c r="I14" s="120">
        <v>238.56</v>
      </c>
      <c r="J14" s="119">
        <v>175</v>
      </c>
      <c r="K14" s="120">
        <v>250.8</v>
      </c>
      <c r="L14" s="119">
        <v>175</v>
      </c>
      <c r="M14" s="120"/>
      <c r="N14" s="119">
        <v>125</v>
      </c>
      <c r="O14" s="120">
        <v>255.04</v>
      </c>
      <c r="P14" s="119">
        <v>125</v>
      </c>
      <c r="Q14" s="120"/>
      <c r="R14" s="119">
        <v>125</v>
      </c>
      <c r="S14" s="120"/>
      <c r="V14" s="36"/>
    </row>
    <row r="15" spans="2:22" ht="15">
      <c r="B15" s="121">
        <v>6</v>
      </c>
      <c r="C15" s="122" t="s">
        <v>100</v>
      </c>
      <c r="D15" s="123">
        <v>150</v>
      </c>
      <c r="E15" s="124"/>
      <c r="F15" s="123">
        <v>150</v>
      </c>
      <c r="G15" s="124">
        <v>200.91</v>
      </c>
      <c r="H15" s="123">
        <v>150</v>
      </c>
      <c r="I15" s="124"/>
      <c r="J15" s="123">
        <v>125</v>
      </c>
      <c r="K15" s="124">
        <v>180.57</v>
      </c>
      <c r="L15" s="123">
        <v>125</v>
      </c>
      <c r="M15" s="124"/>
      <c r="N15" s="123">
        <v>100</v>
      </c>
      <c r="O15" s="124"/>
      <c r="P15" s="123">
        <v>175</v>
      </c>
      <c r="Q15" s="124">
        <v>192.3</v>
      </c>
      <c r="R15" s="123">
        <v>175</v>
      </c>
      <c r="S15" s="124">
        <v>192.88</v>
      </c>
      <c r="V15" s="36"/>
    </row>
    <row r="16" spans="2:22" ht="15">
      <c r="B16" s="117">
        <v>7</v>
      </c>
      <c r="C16" s="125" t="s">
        <v>20</v>
      </c>
      <c r="D16" s="119">
        <v>150</v>
      </c>
      <c r="E16" s="120">
        <v>204.5</v>
      </c>
      <c r="F16" s="119">
        <v>150</v>
      </c>
      <c r="G16" s="120">
        <v>207</v>
      </c>
      <c r="H16" s="119">
        <v>150</v>
      </c>
      <c r="I16" s="120"/>
      <c r="J16" s="119">
        <v>150</v>
      </c>
      <c r="K16" s="120">
        <v>216.73</v>
      </c>
      <c r="L16" s="119">
        <v>150</v>
      </c>
      <c r="M16" s="120">
        <v>215.38</v>
      </c>
      <c r="N16" s="119">
        <v>150</v>
      </c>
      <c r="O16" s="120"/>
      <c r="P16" s="119">
        <v>150</v>
      </c>
      <c r="Q16" s="120">
        <v>219.15</v>
      </c>
      <c r="R16" s="119">
        <v>150</v>
      </c>
      <c r="S16" s="120"/>
      <c r="V16" s="36"/>
    </row>
    <row r="17" spans="2:22" ht="15">
      <c r="B17" s="121">
        <v>8</v>
      </c>
      <c r="C17" s="122" t="s">
        <v>31</v>
      </c>
      <c r="D17" s="123">
        <v>125</v>
      </c>
      <c r="E17" s="124"/>
      <c r="F17" s="123">
        <v>125</v>
      </c>
      <c r="G17" s="124">
        <v>181.31</v>
      </c>
      <c r="H17" s="123">
        <v>125</v>
      </c>
      <c r="I17" s="124"/>
      <c r="J17" s="123">
        <v>125</v>
      </c>
      <c r="K17" s="124"/>
      <c r="L17" s="123">
        <v>125</v>
      </c>
      <c r="M17" s="124"/>
      <c r="N17" s="123">
        <v>150</v>
      </c>
      <c r="O17" s="124"/>
      <c r="P17" s="123">
        <v>150</v>
      </c>
      <c r="Q17" s="124"/>
      <c r="R17" s="123">
        <v>150</v>
      </c>
      <c r="S17" s="124">
        <v>141.88</v>
      </c>
      <c r="V17" s="36"/>
    </row>
    <row r="18" spans="2:22" ht="15">
      <c r="B18" s="117">
        <v>9</v>
      </c>
      <c r="C18" s="125" t="s">
        <v>84</v>
      </c>
      <c r="D18" s="119">
        <v>150</v>
      </c>
      <c r="E18" s="120"/>
      <c r="F18" s="119">
        <v>150</v>
      </c>
      <c r="G18" s="120">
        <v>164.09</v>
      </c>
      <c r="H18" s="119">
        <v>150</v>
      </c>
      <c r="I18" s="120"/>
      <c r="J18" s="119">
        <v>150</v>
      </c>
      <c r="K18" s="120">
        <v>167</v>
      </c>
      <c r="L18" s="119">
        <v>150</v>
      </c>
      <c r="M18" s="120">
        <v>168.86</v>
      </c>
      <c r="N18" s="119">
        <v>150</v>
      </c>
      <c r="O18" s="120"/>
      <c r="P18" s="119">
        <v>150</v>
      </c>
      <c r="Q18" s="120">
        <v>176.68</v>
      </c>
      <c r="R18" s="119">
        <v>150</v>
      </c>
      <c r="S18" s="120">
        <v>161.44</v>
      </c>
      <c r="V18" s="36"/>
    </row>
    <row r="19" spans="2:22" ht="15">
      <c r="B19" s="121">
        <v>10</v>
      </c>
      <c r="C19" s="122" t="s">
        <v>22</v>
      </c>
      <c r="D19" s="123">
        <v>150</v>
      </c>
      <c r="E19" s="124">
        <v>197.5</v>
      </c>
      <c r="F19" s="123">
        <v>150</v>
      </c>
      <c r="G19" s="124"/>
      <c r="H19" s="123"/>
      <c r="I19" s="124"/>
      <c r="J19" s="123">
        <v>150</v>
      </c>
      <c r="K19" s="124"/>
      <c r="L19" s="123">
        <v>125</v>
      </c>
      <c r="M19" s="124"/>
      <c r="N19" s="123">
        <v>150</v>
      </c>
      <c r="O19" s="124"/>
      <c r="P19" s="123">
        <v>150</v>
      </c>
      <c r="Q19" s="124">
        <v>214.2</v>
      </c>
      <c r="R19" s="123">
        <v>150</v>
      </c>
      <c r="S19" s="124"/>
      <c r="V19" s="36"/>
    </row>
    <row r="20" spans="2:22" ht="15">
      <c r="B20" s="117">
        <v>11</v>
      </c>
      <c r="C20" s="125" t="s">
        <v>28</v>
      </c>
      <c r="D20" s="119">
        <v>125</v>
      </c>
      <c r="E20" s="120">
        <v>197.11</v>
      </c>
      <c r="F20" s="119">
        <v>125</v>
      </c>
      <c r="G20" s="120">
        <v>190.52</v>
      </c>
      <c r="H20" s="119">
        <v>125</v>
      </c>
      <c r="I20" s="120"/>
      <c r="J20" s="119">
        <v>125</v>
      </c>
      <c r="K20" s="120">
        <v>193.37</v>
      </c>
      <c r="L20" s="119">
        <v>125</v>
      </c>
      <c r="M20" s="120">
        <v>193.94</v>
      </c>
      <c r="N20" s="119">
        <v>125</v>
      </c>
      <c r="O20" s="120"/>
      <c r="P20" s="119">
        <v>125</v>
      </c>
      <c r="Q20" s="120"/>
      <c r="R20" s="119">
        <v>125</v>
      </c>
      <c r="S20" s="120"/>
      <c r="T20" s="103"/>
      <c r="V20" s="36"/>
    </row>
    <row r="21" spans="2:22" ht="15">
      <c r="B21" s="121">
        <v>12</v>
      </c>
      <c r="C21" s="122" t="s">
        <v>105</v>
      </c>
      <c r="D21" s="123">
        <v>100</v>
      </c>
      <c r="E21" s="124"/>
      <c r="F21" s="123">
        <v>100</v>
      </c>
      <c r="G21" s="124"/>
      <c r="H21" s="123">
        <v>150</v>
      </c>
      <c r="I21" s="124">
        <v>198.77</v>
      </c>
      <c r="J21" s="123">
        <v>150</v>
      </c>
      <c r="K21" s="124">
        <v>202.28</v>
      </c>
      <c r="L21" s="123">
        <v>100</v>
      </c>
      <c r="M21" s="124"/>
      <c r="N21" s="123">
        <v>100</v>
      </c>
      <c r="O21" s="124"/>
      <c r="P21" s="123">
        <v>100</v>
      </c>
      <c r="Q21" s="124">
        <v>207.26</v>
      </c>
      <c r="R21" s="123">
        <v>100</v>
      </c>
      <c r="S21" s="124"/>
      <c r="T21" s="103"/>
      <c r="V21" s="36"/>
    </row>
    <row r="22" spans="2:22" ht="15">
      <c r="B22" s="117">
        <v>13</v>
      </c>
      <c r="C22" s="125" t="s">
        <v>78</v>
      </c>
      <c r="D22" s="119">
        <v>150</v>
      </c>
      <c r="E22" s="120">
        <v>196.07</v>
      </c>
      <c r="F22" s="119">
        <v>150</v>
      </c>
      <c r="G22" s="120">
        <v>203.96</v>
      </c>
      <c r="H22" s="119">
        <v>150</v>
      </c>
      <c r="I22" s="120">
        <v>201.15</v>
      </c>
      <c r="J22" s="119"/>
      <c r="K22" s="120"/>
      <c r="L22" s="119">
        <v>125</v>
      </c>
      <c r="M22" s="120">
        <v>209.36</v>
      </c>
      <c r="N22" s="119">
        <v>125</v>
      </c>
      <c r="O22" s="120"/>
      <c r="P22" s="119">
        <v>100</v>
      </c>
      <c r="Q22" s="120">
        <v>192.81</v>
      </c>
      <c r="R22" s="119">
        <v>100</v>
      </c>
      <c r="S22" s="134">
        <v>202.65</v>
      </c>
      <c r="V22" s="36"/>
    </row>
    <row r="23" spans="2:22" ht="15">
      <c r="B23" s="121">
        <v>14</v>
      </c>
      <c r="C23" s="122" t="s">
        <v>21</v>
      </c>
      <c r="D23" s="123">
        <v>150</v>
      </c>
      <c r="E23" s="124">
        <v>207.64</v>
      </c>
      <c r="F23" s="123">
        <v>150</v>
      </c>
      <c r="G23" s="124">
        <v>211.66</v>
      </c>
      <c r="H23" s="123">
        <v>150</v>
      </c>
      <c r="I23" s="124"/>
      <c r="J23" s="123">
        <v>150</v>
      </c>
      <c r="K23" s="124"/>
      <c r="L23" s="123">
        <v>150</v>
      </c>
      <c r="M23" s="124"/>
      <c r="N23" s="123">
        <v>125</v>
      </c>
      <c r="O23" s="124">
        <v>199.96</v>
      </c>
      <c r="P23" s="123">
        <v>125</v>
      </c>
      <c r="Q23" s="124">
        <v>207.97</v>
      </c>
      <c r="R23" s="123">
        <v>175</v>
      </c>
      <c r="S23" s="124">
        <v>207.91</v>
      </c>
      <c r="T23" s="103"/>
      <c r="V23" s="36"/>
    </row>
    <row r="24" spans="2:22" ht="15">
      <c r="B24" s="117">
        <v>15</v>
      </c>
      <c r="C24" s="125" t="s">
        <v>30</v>
      </c>
      <c r="D24" s="119">
        <v>125</v>
      </c>
      <c r="E24" s="120"/>
      <c r="F24" s="119">
        <v>125</v>
      </c>
      <c r="G24" s="120">
        <v>173.79</v>
      </c>
      <c r="H24" s="119">
        <v>125</v>
      </c>
      <c r="I24" s="120">
        <v>185.38</v>
      </c>
      <c r="J24" s="119">
        <v>125</v>
      </c>
      <c r="K24" s="120"/>
      <c r="L24" s="119">
        <v>125</v>
      </c>
      <c r="M24" s="120"/>
      <c r="N24" s="119">
        <v>125</v>
      </c>
      <c r="O24" s="120"/>
      <c r="P24" s="119">
        <v>125</v>
      </c>
      <c r="Q24" s="120">
        <v>191.96</v>
      </c>
      <c r="R24" s="119">
        <v>125</v>
      </c>
      <c r="S24" s="120">
        <v>187.79</v>
      </c>
      <c r="V24" s="36"/>
    </row>
    <row r="25" spans="2:22" ht="15">
      <c r="B25" s="121">
        <v>16</v>
      </c>
      <c r="C25" s="122" t="s">
        <v>12</v>
      </c>
      <c r="D25" s="123"/>
      <c r="E25" s="124"/>
      <c r="F25" s="123">
        <v>125</v>
      </c>
      <c r="G25" s="124"/>
      <c r="H25" s="123">
        <v>125</v>
      </c>
      <c r="I25" s="124">
        <v>209.95</v>
      </c>
      <c r="J25" s="123">
        <v>125</v>
      </c>
      <c r="K25" s="124">
        <v>228.74</v>
      </c>
      <c r="L25" s="123">
        <v>125</v>
      </c>
      <c r="M25" s="124"/>
      <c r="N25" s="123">
        <v>125</v>
      </c>
      <c r="O25" s="124"/>
      <c r="P25" s="123">
        <v>150</v>
      </c>
      <c r="Q25" s="124">
        <v>214.38</v>
      </c>
      <c r="R25" s="123">
        <v>150</v>
      </c>
      <c r="S25" s="124"/>
      <c r="T25" s="103"/>
      <c r="V25" s="36"/>
    </row>
    <row r="26" spans="2:22" ht="15">
      <c r="B26" s="117">
        <v>17</v>
      </c>
      <c r="C26" s="125" t="s">
        <v>98</v>
      </c>
      <c r="D26" s="119">
        <v>150</v>
      </c>
      <c r="E26" s="120">
        <v>177.04</v>
      </c>
      <c r="F26" s="119">
        <v>150</v>
      </c>
      <c r="G26" s="120"/>
      <c r="H26" s="119">
        <v>150</v>
      </c>
      <c r="I26" s="120"/>
      <c r="J26" s="119">
        <v>150</v>
      </c>
      <c r="K26" s="120"/>
      <c r="L26" s="119">
        <v>150</v>
      </c>
      <c r="M26" s="120">
        <v>155.58</v>
      </c>
      <c r="N26" s="119">
        <v>150</v>
      </c>
      <c r="O26" s="120"/>
      <c r="P26" s="119">
        <v>150</v>
      </c>
      <c r="Q26" s="120">
        <v>178.74</v>
      </c>
      <c r="R26" s="119">
        <v>150</v>
      </c>
      <c r="S26" s="120">
        <v>174.99</v>
      </c>
      <c r="T26" s="103"/>
      <c r="V26" s="36"/>
    </row>
    <row r="27" spans="2:22" ht="15">
      <c r="B27" s="121">
        <v>18</v>
      </c>
      <c r="C27" s="122" t="s">
        <v>104</v>
      </c>
      <c r="D27" s="123">
        <v>100</v>
      </c>
      <c r="E27" s="124">
        <v>200</v>
      </c>
      <c r="F27" s="123">
        <v>100</v>
      </c>
      <c r="G27" s="124"/>
      <c r="H27" s="123">
        <v>150</v>
      </c>
      <c r="I27" s="124"/>
      <c r="J27" s="123">
        <v>150</v>
      </c>
      <c r="K27" s="124">
        <v>215.74</v>
      </c>
      <c r="L27" s="123">
        <v>125</v>
      </c>
      <c r="M27" s="124"/>
      <c r="N27" s="123">
        <v>100</v>
      </c>
      <c r="O27" s="124"/>
      <c r="P27" s="123">
        <v>100</v>
      </c>
      <c r="Q27" s="124"/>
      <c r="R27" s="123">
        <v>150</v>
      </c>
      <c r="S27" s="124"/>
      <c r="V27" s="36"/>
    </row>
    <row r="28" spans="2:22" ht="15">
      <c r="B28" s="117">
        <v>19</v>
      </c>
      <c r="C28" s="125" t="s">
        <v>15</v>
      </c>
      <c r="D28" s="119">
        <v>125</v>
      </c>
      <c r="E28" s="120">
        <v>210.51</v>
      </c>
      <c r="F28" s="119">
        <v>125</v>
      </c>
      <c r="G28" s="120">
        <v>224.59</v>
      </c>
      <c r="H28" s="119">
        <v>100</v>
      </c>
      <c r="I28" s="120"/>
      <c r="J28" s="119">
        <v>100</v>
      </c>
      <c r="K28" s="120">
        <v>218.5</v>
      </c>
      <c r="L28" s="119">
        <v>100</v>
      </c>
      <c r="M28" s="120">
        <v>216.19</v>
      </c>
      <c r="N28" s="119">
        <v>100</v>
      </c>
      <c r="O28" s="120">
        <v>216.58</v>
      </c>
      <c r="P28" s="119">
        <v>100</v>
      </c>
      <c r="Q28" s="120"/>
      <c r="R28" s="119">
        <v>125</v>
      </c>
      <c r="S28" s="120">
        <v>217.65</v>
      </c>
      <c r="V28" s="36"/>
    </row>
    <row r="29" spans="2:22" ht="15">
      <c r="B29" s="121">
        <v>20</v>
      </c>
      <c r="C29" s="122" t="s">
        <v>108</v>
      </c>
      <c r="D29" s="123">
        <v>150</v>
      </c>
      <c r="E29" s="124">
        <v>132.33</v>
      </c>
      <c r="F29" s="123">
        <v>150</v>
      </c>
      <c r="G29" s="124">
        <v>154.15</v>
      </c>
      <c r="H29" s="123">
        <v>150</v>
      </c>
      <c r="I29" s="124">
        <v>158.83</v>
      </c>
      <c r="J29" s="123">
        <v>150</v>
      </c>
      <c r="K29" s="124"/>
      <c r="L29" s="123">
        <v>150</v>
      </c>
      <c r="M29" s="124"/>
      <c r="N29" s="123">
        <v>150</v>
      </c>
      <c r="O29" s="124">
        <v>158.1</v>
      </c>
      <c r="P29" s="123">
        <v>150</v>
      </c>
      <c r="Q29" s="124"/>
      <c r="R29" s="123">
        <v>150</v>
      </c>
      <c r="S29" s="124"/>
      <c r="V29" s="36"/>
    </row>
    <row r="30" spans="2:22" ht="15">
      <c r="B30" s="117">
        <v>21</v>
      </c>
      <c r="C30" s="125" t="s">
        <v>25</v>
      </c>
      <c r="D30" s="119">
        <v>125</v>
      </c>
      <c r="E30" s="120">
        <v>155.14</v>
      </c>
      <c r="F30" s="119">
        <v>125</v>
      </c>
      <c r="G30" s="120"/>
      <c r="H30" s="119">
        <v>125</v>
      </c>
      <c r="I30" s="120"/>
      <c r="J30" s="119">
        <v>125</v>
      </c>
      <c r="K30" s="120">
        <v>166.33</v>
      </c>
      <c r="L30" s="119">
        <v>125</v>
      </c>
      <c r="M30" s="120"/>
      <c r="N30" s="119">
        <v>175</v>
      </c>
      <c r="O30" s="120"/>
      <c r="P30" s="119">
        <v>175</v>
      </c>
      <c r="Q30" s="120"/>
      <c r="R30" s="119">
        <v>175</v>
      </c>
      <c r="S30" s="120">
        <v>161.07</v>
      </c>
      <c r="T30" s="103"/>
      <c r="V30" s="36"/>
    </row>
    <row r="31" spans="2:22" ht="15">
      <c r="B31" s="121">
        <v>22</v>
      </c>
      <c r="C31" s="122" t="s">
        <v>13</v>
      </c>
      <c r="D31" s="123">
        <v>150</v>
      </c>
      <c r="E31" s="124">
        <v>208.15</v>
      </c>
      <c r="F31" s="123">
        <v>150</v>
      </c>
      <c r="G31" s="124">
        <v>215.22</v>
      </c>
      <c r="H31" s="123">
        <v>150</v>
      </c>
      <c r="I31" s="124">
        <v>213.7</v>
      </c>
      <c r="J31" s="123">
        <v>150</v>
      </c>
      <c r="K31" s="124"/>
      <c r="L31" s="123">
        <v>150</v>
      </c>
      <c r="M31" s="124"/>
      <c r="N31" s="123">
        <v>125</v>
      </c>
      <c r="O31" s="124"/>
      <c r="P31" s="123">
        <v>125</v>
      </c>
      <c r="Q31" s="124"/>
      <c r="R31" s="123">
        <v>125</v>
      </c>
      <c r="S31" s="124">
        <v>217.07</v>
      </c>
      <c r="V31" s="36"/>
    </row>
    <row r="32" spans="2:22" ht="15">
      <c r="B32" s="117">
        <v>23</v>
      </c>
      <c r="C32" s="125" t="s">
        <v>107</v>
      </c>
      <c r="D32" s="119">
        <v>125</v>
      </c>
      <c r="E32" s="120">
        <v>161.18</v>
      </c>
      <c r="F32" s="119">
        <v>125</v>
      </c>
      <c r="G32" s="120"/>
      <c r="H32" s="119">
        <v>125</v>
      </c>
      <c r="I32" s="120">
        <v>172.97</v>
      </c>
      <c r="J32" s="119"/>
      <c r="K32" s="120"/>
      <c r="L32" s="119">
        <v>150</v>
      </c>
      <c r="M32" s="120">
        <v>163.92</v>
      </c>
      <c r="N32" s="119">
        <v>150</v>
      </c>
      <c r="O32" s="120">
        <v>163.55</v>
      </c>
      <c r="P32" s="119">
        <v>125</v>
      </c>
      <c r="Q32" s="120">
        <v>172.38</v>
      </c>
      <c r="R32" s="119">
        <v>150</v>
      </c>
      <c r="S32" s="120">
        <v>174.33</v>
      </c>
      <c r="V32" s="36"/>
    </row>
    <row r="33" spans="2:22" ht="15">
      <c r="B33" s="121">
        <v>24</v>
      </c>
      <c r="C33" s="122" t="s">
        <v>66</v>
      </c>
      <c r="D33" s="123">
        <v>150</v>
      </c>
      <c r="E33" s="124">
        <v>126.94</v>
      </c>
      <c r="F33" s="123">
        <v>150</v>
      </c>
      <c r="G33" s="124">
        <v>126.99</v>
      </c>
      <c r="H33" s="123">
        <v>150</v>
      </c>
      <c r="I33" s="124">
        <v>139.58</v>
      </c>
      <c r="J33" s="123">
        <v>150</v>
      </c>
      <c r="K33" s="124">
        <v>132.9</v>
      </c>
      <c r="L33" s="123">
        <v>150</v>
      </c>
      <c r="M33" s="124"/>
      <c r="N33" s="123">
        <v>150</v>
      </c>
      <c r="O33" s="124"/>
      <c r="P33" s="123">
        <v>150</v>
      </c>
      <c r="Q33" s="124"/>
      <c r="R33" s="123">
        <v>150</v>
      </c>
      <c r="S33" s="124">
        <v>134.34</v>
      </c>
      <c r="V33" s="36"/>
    </row>
    <row r="34" spans="2:22" ht="15">
      <c r="B34" s="117">
        <v>25</v>
      </c>
      <c r="C34" s="125" t="s">
        <v>35</v>
      </c>
      <c r="D34" s="119"/>
      <c r="E34" s="126"/>
      <c r="F34" s="119"/>
      <c r="G34" s="126"/>
      <c r="H34" s="119"/>
      <c r="I34" s="126"/>
      <c r="J34" s="119"/>
      <c r="K34" s="126"/>
      <c r="L34" s="119">
        <v>125</v>
      </c>
      <c r="M34" s="120">
        <v>191.05</v>
      </c>
      <c r="N34" s="119">
        <v>125</v>
      </c>
      <c r="O34" s="120"/>
      <c r="P34" s="119">
        <v>125</v>
      </c>
      <c r="Q34" s="120">
        <v>197.71</v>
      </c>
      <c r="R34" s="119">
        <v>125</v>
      </c>
      <c r="S34" s="120">
        <v>195.8</v>
      </c>
      <c r="T34" s="103"/>
      <c r="V34" s="36"/>
    </row>
    <row r="35" spans="2:22" ht="15">
      <c r="B35" s="121">
        <v>26</v>
      </c>
      <c r="C35" s="127"/>
      <c r="D35" s="123"/>
      <c r="E35" s="128"/>
      <c r="F35" s="123"/>
      <c r="G35" s="128"/>
      <c r="H35" s="123"/>
      <c r="I35" s="128"/>
      <c r="J35" s="123"/>
      <c r="K35" s="128"/>
      <c r="L35" s="123"/>
      <c r="M35" s="128"/>
      <c r="N35" s="123"/>
      <c r="O35" s="128"/>
      <c r="P35" s="123"/>
      <c r="Q35" s="124"/>
      <c r="R35" s="123"/>
      <c r="S35" s="124"/>
      <c r="T35" s="103"/>
      <c r="V35" s="36"/>
    </row>
    <row r="36" spans="2:22" ht="15">
      <c r="B36" s="117">
        <v>27</v>
      </c>
      <c r="C36" s="129"/>
      <c r="D36" s="119"/>
      <c r="E36" s="126"/>
      <c r="F36" s="119"/>
      <c r="G36" s="126"/>
      <c r="H36" s="119"/>
      <c r="I36" s="126"/>
      <c r="J36" s="119"/>
      <c r="K36" s="126"/>
      <c r="L36" s="119"/>
      <c r="M36" s="126"/>
      <c r="N36" s="119"/>
      <c r="O36" s="126"/>
      <c r="P36" s="119"/>
      <c r="Q36" s="126"/>
      <c r="R36" s="119"/>
      <c r="S36" s="126"/>
      <c r="T36" s="103"/>
      <c r="V36" s="36"/>
    </row>
    <row r="37" spans="2:20" ht="15">
      <c r="B37" s="121">
        <v>28</v>
      </c>
      <c r="C37" s="127"/>
      <c r="D37" s="123"/>
      <c r="E37" s="128"/>
      <c r="F37" s="123"/>
      <c r="G37" s="128"/>
      <c r="H37" s="123"/>
      <c r="I37" s="128"/>
      <c r="J37" s="123"/>
      <c r="K37" s="128"/>
      <c r="L37" s="123"/>
      <c r="M37" s="128"/>
      <c r="N37" s="123"/>
      <c r="O37" s="128"/>
      <c r="P37" s="123"/>
      <c r="Q37" s="128"/>
      <c r="R37" s="123"/>
      <c r="S37" s="128"/>
      <c r="T37" s="103"/>
    </row>
    <row r="38" spans="2:20" ht="15">
      <c r="B38" s="117">
        <v>29</v>
      </c>
      <c r="C38" s="129"/>
      <c r="D38" s="119"/>
      <c r="E38" s="126"/>
      <c r="F38" s="119"/>
      <c r="G38" s="126"/>
      <c r="H38" s="119"/>
      <c r="I38" s="126"/>
      <c r="J38" s="119"/>
      <c r="K38" s="126"/>
      <c r="L38" s="119"/>
      <c r="M38" s="126"/>
      <c r="N38" s="119"/>
      <c r="O38" s="126"/>
      <c r="P38" s="119"/>
      <c r="Q38" s="126"/>
      <c r="R38" s="119"/>
      <c r="S38" s="126"/>
      <c r="T38" s="103"/>
    </row>
    <row r="39" spans="2:20" ht="15.75" thickBot="1">
      <c r="B39" s="130">
        <v>30</v>
      </c>
      <c r="C39" s="131"/>
      <c r="D39" s="132"/>
      <c r="E39" s="133"/>
      <c r="F39" s="132"/>
      <c r="G39" s="133"/>
      <c r="H39" s="132"/>
      <c r="I39" s="133"/>
      <c r="J39" s="132"/>
      <c r="K39" s="133"/>
      <c r="L39" s="132"/>
      <c r="M39" s="133"/>
      <c r="N39" s="132"/>
      <c r="O39" s="133"/>
      <c r="P39" s="132"/>
      <c r="Q39" s="133"/>
      <c r="R39" s="132"/>
      <c r="S39" s="133"/>
      <c r="T39" s="103"/>
    </row>
    <row r="40" spans="2:20" ht="15.75" thickTop="1">
      <c r="B40" s="102"/>
      <c r="C40" s="103"/>
      <c r="D40" s="102"/>
      <c r="E40" s="102"/>
      <c r="F40" s="102"/>
      <c r="G40" s="102"/>
      <c r="H40" s="102"/>
      <c r="I40" s="102"/>
      <c r="J40" s="104"/>
      <c r="K40" s="102"/>
      <c r="L40" s="104"/>
      <c r="M40" s="102"/>
      <c r="N40" s="104"/>
      <c r="O40" s="102"/>
      <c r="P40" s="104"/>
      <c r="Q40" s="102"/>
      <c r="R40" s="104"/>
      <c r="S40" s="102"/>
      <c r="T40" s="104"/>
    </row>
    <row r="41" spans="2:20" ht="15">
      <c r="B41" s="102"/>
      <c r="C41" s="103"/>
      <c r="D41" s="102"/>
      <c r="E41" s="102"/>
      <c r="F41" s="102"/>
      <c r="G41" s="102"/>
      <c r="H41" s="102"/>
      <c r="I41" s="102"/>
      <c r="J41" s="104"/>
      <c r="K41" s="102"/>
      <c r="L41" s="104"/>
      <c r="M41" s="102"/>
      <c r="N41" s="104"/>
      <c r="O41" s="102"/>
      <c r="P41" s="104"/>
      <c r="Q41" s="102"/>
      <c r="R41" s="104"/>
      <c r="S41" s="102"/>
      <c r="T41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90" zoomScaleNormal="90" zoomScalePageLayoutView="0" workbookViewId="0" topLeftCell="A1">
      <selection activeCell="B44" sqref="B44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6" customWidth="1"/>
    <col min="4" max="4" width="10.7109375" style="16" customWidth="1"/>
    <col min="5" max="10" width="9.140625" style="16" customWidth="1"/>
    <col min="11" max="11" width="3.7109375" style="16" customWidth="1"/>
    <col min="12" max="12" width="1.57421875" style="0" customWidth="1"/>
    <col min="13" max="13" width="7.8515625" style="0" customWidth="1"/>
    <col min="14" max="14" width="9.28125" style="0" customWidth="1"/>
  </cols>
  <sheetData>
    <row r="1" ht="12.75">
      <c r="A1" t="s">
        <v>73</v>
      </c>
    </row>
    <row r="3" spans="1:14" ht="12.75">
      <c r="A3" s="66" t="s">
        <v>55</v>
      </c>
      <c r="B3" s="67" t="s">
        <v>56</v>
      </c>
      <c r="C3" s="67" t="s">
        <v>4</v>
      </c>
      <c r="D3" s="67" t="s">
        <v>4</v>
      </c>
      <c r="E3" s="67" t="s">
        <v>4</v>
      </c>
      <c r="F3" s="67" t="s">
        <v>4</v>
      </c>
      <c r="G3" s="67" t="s">
        <v>4</v>
      </c>
      <c r="H3" s="67" t="s">
        <v>4</v>
      </c>
      <c r="I3" s="67" t="s">
        <v>4</v>
      </c>
      <c r="J3" s="67" t="s">
        <v>4</v>
      </c>
      <c r="K3" s="67"/>
      <c r="L3" s="66"/>
      <c r="M3" s="66" t="s">
        <v>57</v>
      </c>
      <c r="N3" s="66" t="s">
        <v>58</v>
      </c>
    </row>
    <row r="4" spans="1:16" ht="12.75">
      <c r="A4" s="67">
        <v>1</v>
      </c>
      <c r="B4" s="66" t="s">
        <v>109</v>
      </c>
      <c r="C4" s="68">
        <v>214.15</v>
      </c>
      <c r="D4" s="68"/>
      <c r="E4" s="68">
        <v>216.54</v>
      </c>
      <c r="F4" s="68"/>
      <c r="G4" s="68">
        <v>226.36</v>
      </c>
      <c r="H4" s="68"/>
      <c r="I4" s="68"/>
      <c r="J4" s="68"/>
      <c r="K4" s="68"/>
      <c r="L4" s="68"/>
      <c r="M4" s="68">
        <f aca="true" t="shared" si="0" ref="M4:M39">MAX(C4:J4)</f>
        <v>226.36</v>
      </c>
      <c r="N4" s="68">
        <f>SUM(C4:J4)/8</f>
        <v>82.13125</v>
      </c>
      <c r="P4" s="16"/>
    </row>
    <row r="5" spans="1:16" ht="12.75">
      <c r="A5" s="67">
        <v>2</v>
      </c>
      <c r="B5" s="66" t="s">
        <v>110</v>
      </c>
      <c r="C5" s="68"/>
      <c r="D5" s="68"/>
      <c r="E5" s="68"/>
      <c r="F5" s="68">
        <v>213.35</v>
      </c>
      <c r="G5" s="68"/>
      <c r="H5" s="68"/>
      <c r="I5" s="68"/>
      <c r="J5" s="68">
        <v>214.37</v>
      </c>
      <c r="K5" s="68"/>
      <c r="L5" s="68"/>
      <c r="M5" s="68">
        <f t="shared" si="0"/>
        <v>214.37</v>
      </c>
      <c r="N5" s="68">
        <f>SUM(C5:J5)/8</f>
        <v>53.465</v>
      </c>
      <c r="P5" s="16"/>
    </row>
    <row r="6" spans="1:16" ht="12.75">
      <c r="A6" s="67">
        <v>3</v>
      </c>
      <c r="B6" s="66" t="s">
        <v>111</v>
      </c>
      <c r="C6" s="68"/>
      <c r="D6" s="68">
        <v>110.96</v>
      </c>
      <c r="E6" s="68">
        <v>121.45</v>
      </c>
      <c r="F6" s="68">
        <v>124.13</v>
      </c>
      <c r="G6" s="68">
        <v>110.07</v>
      </c>
      <c r="H6" s="68">
        <v>118.62</v>
      </c>
      <c r="I6" s="68">
        <v>119.04</v>
      </c>
      <c r="J6" s="68">
        <v>126.5</v>
      </c>
      <c r="K6" s="68"/>
      <c r="L6" s="68"/>
      <c r="M6" s="68">
        <f t="shared" si="0"/>
        <v>126.5</v>
      </c>
      <c r="N6" s="68">
        <f>SUM(C6:J6)/8</f>
        <v>103.84625</v>
      </c>
      <c r="P6" s="16"/>
    </row>
    <row r="7" spans="1:16" ht="12.75">
      <c r="A7" s="67">
        <v>4</v>
      </c>
      <c r="B7" s="66" t="s">
        <v>80</v>
      </c>
      <c r="C7" s="68">
        <v>179.74</v>
      </c>
      <c r="D7" s="68">
        <v>179.6</v>
      </c>
      <c r="E7" s="68">
        <v>187.05</v>
      </c>
      <c r="F7" s="68">
        <v>188.76</v>
      </c>
      <c r="G7" s="68">
        <v>184.37</v>
      </c>
      <c r="H7" s="68">
        <v>184.52</v>
      </c>
      <c r="I7" s="68"/>
      <c r="J7" s="68"/>
      <c r="K7" s="68"/>
      <c r="L7" s="68"/>
      <c r="M7" s="68">
        <f t="shared" si="0"/>
        <v>188.76</v>
      </c>
      <c r="N7" s="68">
        <f>SUM(C7:J7)/8</f>
        <v>138.00500000000002</v>
      </c>
      <c r="P7" s="16"/>
    </row>
    <row r="8" spans="1:16" ht="12.75">
      <c r="A8" s="67">
        <v>5</v>
      </c>
      <c r="B8" s="66" t="s">
        <v>112</v>
      </c>
      <c r="C8" s="68"/>
      <c r="D8" s="68"/>
      <c r="E8" s="68">
        <v>195.35</v>
      </c>
      <c r="F8" s="68">
        <v>202.98</v>
      </c>
      <c r="G8" s="68"/>
      <c r="H8" s="68"/>
      <c r="I8" s="68"/>
      <c r="J8" s="68"/>
      <c r="K8" s="68"/>
      <c r="L8" s="68"/>
      <c r="M8" s="68">
        <f t="shared" si="0"/>
        <v>202.98</v>
      </c>
      <c r="N8" s="68">
        <f>SUM(C8:J8)/8</f>
        <v>49.79125</v>
      </c>
      <c r="P8" s="16"/>
    </row>
    <row r="9" spans="1:16" ht="12.75">
      <c r="A9" s="67">
        <v>6</v>
      </c>
      <c r="B9" s="66" t="s">
        <v>77</v>
      </c>
      <c r="C9" s="68">
        <v>166.66</v>
      </c>
      <c r="D9" s="68">
        <v>166.34</v>
      </c>
      <c r="E9" s="68"/>
      <c r="F9" s="68">
        <v>170.18</v>
      </c>
      <c r="G9" s="68">
        <v>170.96</v>
      </c>
      <c r="H9" s="68"/>
      <c r="I9" s="68"/>
      <c r="J9" s="68"/>
      <c r="K9" s="68"/>
      <c r="L9" s="68"/>
      <c r="M9" s="68">
        <f t="shared" si="0"/>
        <v>170.96</v>
      </c>
      <c r="N9" s="68">
        <f aca="true" t="shared" si="1" ref="N9:N39">SUM(C9:J9)/8</f>
        <v>84.2675</v>
      </c>
      <c r="P9" s="16"/>
    </row>
    <row r="10" spans="1:16" ht="12.75">
      <c r="A10" s="67">
        <v>7</v>
      </c>
      <c r="B10" s="66" t="s">
        <v>100</v>
      </c>
      <c r="C10" s="68">
        <v>199.29</v>
      </c>
      <c r="D10" s="68">
        <v>210</v>
      </c>
      <c r="E10" s="68">
        <v>208.81</v>
      </c>
      <c r="F10" s="68">
        <v>217.21</v>
      </c>
      <c r="G10" s="68">
        <v>216.21</v>
      </c>
      <c r="H10" s="68">
        <v>222.91</v>
      </c>
      <c r="I10" s="68">
        <v>212.35</v>
      </c>
      <c r="J10" s="68"/>
      <c r="K10" s="68"/>
      <c r="L10" s="68"/>
      <c r="M10" s="68">
        <f t="shared" si="0"/>
        <v>222.91</v>
      </c>
      <c r="N10" s="68">
        <f t="shared" si="1"/>
        <v>185.8475</v>
      </c>
      <c r="P10" s="16"/>
    </row>
    <row r="11" spans="1:16" ht="12.75">
      <c r="A11" s="67">
        <v>8</v>
      </c>
      <c r="B11" s="66" t="s">
        <v>75</v>
      </c>
      <c r="C11" s="68">
        <v>119.71</v>
      </c>
      <c r="D11" s="68">
        <v>116.02</v>
      </c>
      <c r="E11" s="68"/>
      <c r="F11" s="68">
        <v>119.96</v>
      </c>
      <c r="G11" s="68">
        <v>104.8</v>
      </c>
      <c r="H11" s="68">
        <v>125.76</v>
      </c>
      <c r="I11" s="68">
        <v>117.97</v>
      </c>
      <c r="J11" s="68"/>
      <c r="K11" s="68"/>
      <c r="L11" s="68"/>
      <c r="M11" s="68">
        <f t="shared" si="0"/>
        <v>125.76</v>
      </c>
      <c r="N11" s="68">
        <f t="shared" si="1"/>
        <v>88.0275</v>
      </c>
      <c r="P11" s="16"/>
    </row>
    <row r="12" spans="1:16" ht="12.75">
      <c r="A12" s="67">
        <v>9</v>
      </c>
      <c r="B12" s="66" t="s">
        <v>18</v>
      </c>
      <c r="C12" s="68"/>
      <c r="D12" s="68"/>
      <c r="E12" s="68"/>
      <c r="F12" s="68">
        <v>213.91</v>
      </c>
      <c r="G12" s="68"/>
      <c r="H12" s="68"/>
      <c r="I12" s="68"/>
      <c r="J12" s="68">
        <v>215.51</v>
      </c>
      <c r="K12" s="68"/>
      <c r="L12" s="68"/>
      <c r="M12" s="68">
        <f t="shared" si="0"/>
        <v>215.51</v>
      </c>
      <c r="N12" s="68">
        <f t="shared" si="1"/>
        <v>53.677499999999995</v>
      </c>
      <c r="P12" s="16"/>
    </row>
    <row r="13" spans="1:16" ht="12.75">
      <c r="A13" s="67">
        <v>10</v>
      </c>
      <c r="B13" s="66" t="s">
        <v>17</v>
      </c>
      <c r="C13" s="68">
        <v>179.78</v>
      </c>
      <c r="D13" s="68">
        <v>179.67</v>
      </c>
      <c r="E13" s="68">
        <v>195.81</v>
      </c>
      <c r="F13" s="68">
        <v>191.74</v>
      </c>
      <c r="G13" s="68"/>
      <c r="H13" s="68">
        <v>188.43</v>
      </c>
      <c r="I13" s="68"/>
      <c r="J13" s="68"/>
      <c r="K13" s="68"/>
      <c r="L13" s="68"/>
      <c r="M13" s="68">
        <f t="shared" si="0"/>
        <v>195.81</v>
      </c>
      <c r="N13" s="68">
        <f t="shared" si="1"/>
        <v>116.92875000000001</v>
      </c>
      <c r="P13" s="16"/>
    </row>
    <row r="14" spans="1:16" ht="12.75">
      <c r="A14" s="67">
        <v>11</v>
      </c>
      <c r="B14" s="66" t="s">
        <v>15</v>
      </c>
      <c r="C14" s="68">
        <v>211.36</v>
      </c>
      <c r="D14" s="68">
        <v>201.5</v>
      </c>
      <c r="E14" s="68">
        <v>226.44</v>
      </c>
      <c r="F14" s="68">
        <v>226.54</v>
      </c>
      <c r="G14" s="68">
        <v>221.19</v>
      </c>
      <c r="H14" s="68">
        <v>220.85</v>
      </c>
      <c r="I14" s="68">
        <v>222.81</v>
      </c>
      <c r="J14" s="68">
        <v>214.49</v>
      </c>
      <c r="K14" s="68"/>
      <c r="L14" s="68"/>
      <c r="M14" s="68">
        <f t="shared" si="0"/>
        <v>226.54</v>
      </c>
      <c r="N14" s="68">
        <f t="shared" si="1"/>
        <v>218.14749999999998</v>
      </c>
      <c r="O14" t="s">
        <v>122</v>
      </c>
      <c r="P14" s="16"/>
    </row>
    <row r="15" spans="1:16" ht="12.75">
      <c r="A15" s="67">
        <v>12</v>
      </c>
      <c r="B15" s="66" t="s">
        <v>98</v>
      </c>
      <c r="C15" s="68">
        <v>172.79</v>
      </c>
      <c r="D15" s="68">
        <v>179.19</v>
      </c>
      <c r="E15" s="68">
        <v>180.8</v>
      </c>
      <c r="F15" s="68"/>
      <c r="G15" s="68">
        <v>190.24</v>
      </c>
      <c r="H15" s="68">
        <v>184.27</v>
      </c>
      <c r="I15" s="68">
        <v>179.96</v>
      </c>
      <c r="J15" s="68">
        <v>190.66</v>
      </c>
      <c r="K15" s="68"/>
      <c r="L15" s="68"/>
      <c r="M15" s="68">
        <f t="shared" si="0"/>
        <v>190.66</v>
      </c>
      <c r="N15" s="68">
        <f t="shared" si="1"/>
        <v>159.73875</v>
      </c>
      <c r="P15" s="16"/>
    </row>
    <row r="16" spans="1:16" ht="12.75">
      <c r="A16" s="67">
        <v>13</v>
      </c>
      <c r="B16" s="66" t="s">
        <v>97</v>
      </c>
      <c r="C16" s="68">
        <v>207.48</v>
      </c>
      <c r="D16" s="68">
        <v>198.59</v>
      </c>
      <c r="E16" s="68"/>
      <c r="F16" s="68">
        <v>215.85</v>
      </c>
      <c r="G16" s="68"/>
      <c r="H16" s="68">
        <v>211.29</v>
      </c>
      <c r="I16" s="68">
        <v>207.54</v>
      </c>
      <c r="J16" s="68"/>
      <c r="K16" s="68"/>
      <c r="L16" s="68"/>
      <c r="M16" s="68">
        <f t="shared" si="0"/>
        <v>215.85</v>
      </c>
      <c r="N16" s="68">
        <f t="shared" si="1"/>
        <v>130.09375</v>
      </c>
      <c r="P16" s="16"/>
    </row>
    <row r="17" spans="1:16" ht="12.75">
      <c r="A17" s="67">
        <v>14</v>
      </c>
      <c r="B17" s="66" t="s">
        <v>79</v>
      </c>
      <c r="C17" s="68"/>
      <c r="D17" s="68">
        <v>132.07</v>
      </c>
      <c r="E17" s="68">
        <v>139.98</v>
      </c>
      <c r="F17" s="68">
        <v>144.06</v>
      </c>
      <c r="G17" s="68">
        <v>136.31</v>
      </c>
      <c r="H17" s="68">
        <v>145.57</v>
      </c>
      <c r="I17" s="68">
        <v>110.64</v>
      </c>
      <c r="J17" s="68">
        <v>143.86</v>
      </c>
      <c r="K17" s="68"/>
      <c r="L17" s="68"/>
      <c r="M17" s="68">
        <f t="shared" si="0"/>
        <v>145.57</v>
      </c>
      <c r="N17" s="68">
        <f t="shared" si="1"/>
        <v>119.06125</v>
      </c>
      <c r="P17" s="16"/>
    </row>
    <row r="18" spans="1:16" ht="12.75">
      <c r="A18" s="67">
        <v>15</v>
      </c>
      <c r="B18" s="66" t="s">
        <v>113</v>
      </c>
      <c r="C18" s="68"/>
      <c r="D18" s="68">
        <v>158.29</v>
      </c>
      <c r="E18" s="68">
        <v>173.68</v>
      </c>
      <c r="F18" s="68">
        <v>162.98</v>
      </c>
      <c r="G18" s="68">
        <v>157.61</v>
      </c>
      <c r="H18" s="68">
        <v>162.57</v>
      </c>
      <c r="I18" s="68">
        <v>176.63</v>
      </c>
      <c r="J18" s="68">
        <v>178.49</v>
      </c>
      <c r="K18" s="68"/>
      <c r="L18" s="68"/>
      <c r="M18" s="68">
        <f t="shared" si="0"/>
        <v>178.49</v>
      </c>
      <c r="N18" s="68">
        <f t="shared" si="1"/>
        <v>146.28125</v>
      </c>
      <c r="P18" s="16"/>
    </row>
    <row r="19" spans="1:16" ht="12.75">
      <c r="A19" s="67">
        <v>16</v>
      </c>
      <c r="B19" s="66" t="s">
        <v>114</v>
      </c>
      <c r="C19" s="68"/>
      <c r="D19" s="68"/>
      <c r="E19" s="68">
        <v>171.85</v>
      </c>
      <c r="F19" s="68"/>
      <c r="G19" s="68"/>
      <c r="H19" s="68"/>
      <c r="I19" s="68"/>
      <c r="J19" s="68"/>
      <c r="K19" s="68"/>
      <c r="L19" s="68"/>
      <c r="M19" s="68">
        <f t="shared" si="0"/>
        <v>171.85</v>
      </c>
      <c r="N19" s="68">
        <f t="shared" si="1"/>
        <v>21.48125</v>
      </c>
      <c r="P19" s="16"/>
    </row>
    <row r="20" spans="1:16" ht="12.75">
      <c r="A20" s="67">
        <v>17</v>
      </c>
      <c r="B20" s="66" t="s">
        <v>29</v>
      </c>
      <c r="C20" s="68">
        <v>170.41</v>
      </c>
      <c r="D20" s="68">
        <v>176.94</v>
      </c>
      <c r="E20" s="68">
        <v>182.26</v>
      </c>
      <c r="F20" s="68">
        <v>176.52</v>
      </c>
      <c r="G20" s="68">
        <v>180.92</v>
      </c>
      <c r="H20" s="68">
        <v>178.54</v>
      </c>
      <c r="I20" s="68">
        <v>179.18</v>
      </c>
      <c r="J20" s="68"/>
      <c r="K20" s="68"/>
      <c r="L20" s="68"/>
      <c r="M20" s="68">
        <f t="shared" si="0"/>
        <v>182.26</v>
      </c>
      <c r="N20" s="68">
        <f t="shared" si="1"/>
        <v>155.59625</v>
      </c>
      <c r="P20" s="16"/>
    </row>
    <row r="21" spans="1:16" ht="12.75">
      <c r="A21" s="67">
        <v>18</v>
      </c>
      <c r="B21" s="66" t="s">
        <v>115</v>
      </c>
      <c r="C21" s="68">
        <v>81.27</v>
      </c>
      <c r="D21" s="68">
        <v>90.78</v>
      </c>
      <c r="E21" s="68">
        <v>76.42</v>
      </c>
      <c r="F21" s="68">
        <v>81.21</v>
      </c>
      <c r="G21" s="68">
        <v>74.75</v>
      </c>
      <c r="H21" s="68">
        <v>78.65</v>
      </c>
      <c r="I21" s="68">
        <v>84.16</v>
      </c>
      <c r="J21" s="68">
        <v>84.76</v>
      </c>
      <c r="K21" s="68"/>
      <c r="L21" s="68"/>
      <c r="M21" s="68">
        <f t="shared" si="0"/>
        <v>90.78</v>
      </c>
      <c r="N21" s="68">
        <f t="shared" si="1"/>
        <v>81.5</v>
      </c>
      <c r="P21" s="16"/>
    </row>
    <row r="22" spans="1:16" ht="12.75">
      <c r="A22" s="67">
        <v>19</v>
      </c>
      <c r="B22" s="66" t="s">
        <v>31</v>
      </c>
      <c r="C22" s="68"/>
      <c r="D22" s="68"/>
      <c r="E22" s="68">
        <v>144.31</v>
      </c>
      <c r="F22" s="68">
        <v>164.22</v>
      </c>
      <c r="G22" s="68"/>
      <c r="H22" s="68"/>
      <c r="I22" s="68"/>
      <c r="J22" s="68"/>
      <c r="K22" s="69"/>
      <c r="L22" s="66"/>
      <c r="M22" s="68">
        <f t="shared" si="0"/>
        <v>164.22</v>
      </c>
      <c r="N22" s="68">
        <f t="shared" si="1"/>
        <v>38.56625</v>
      </c>
      <c r="P22" s="16"/>
    </row>
    <row r="23" spans="1:16" ht="12.75">
      <c r="A23" s="67">
        <v>20</v>
      </c>
      <c r="B23" s="66" t="s">
        <v>68</v>
      </c>
      <c r="C23" s="68">
        <v>172.78</v>
      </c>
      <c r="D23" s="68">
        <v>167.62</v>
      </c>
      <c r="E23" s="68">
        <v>176.78</v>
      </c>
      <c r="F23" s="69">
        <v>166.01</v>
      </c>
      <c r="G23" s="68">
        <v>173.29</v>
      </c>
      <c r="H23" s="68">
        <v>171.13</v>
      </c>
      <c r="I23" s="68">
        <v>159.88</v>
      </c>
      <c r="J23" s="68"/>
      <c r="K23" s="69"/>
      <c r="L23" s="70"/>
      <c r="M23" s="68">
        <f t="shared" si="0"/>
        <v>176.78</v>
      </c>
      <c r="N23" s="68">
        <f t="shared" si="1"/>
        <v>148.43624999999997</v>
      </c>
      <c r="P23" s="16"/>
    </row>
    <row r="24" spans="1:16" ht="12.75">
      <c r="A24" s="67">
        <v>21</v>
      </c>
      <c r="B24" s="66" t="s">
        <v>19</v>
      </c>
      <c r="C24" s="69"/>
      <c r="D24" s="69">
        <v>242.92</v>
      </c>
      <c r="E24" s="69">
        <v>255.88</v>
      </c>
      <c r="F24" s="67"/>
      <c r="G24" s="69"/>
      <c r="H24" s="69">
        <v>248.1</v>
      </c>
      <c r="I24" s="69"/>
      <c r="J24" s="69"/>
      <c r="K24" s="69"/>
      <c r="L24" s="66"/>
      <c r="M24" s="68">
        <f t="shared" si="0"/>
        <v>255.88</v>
      </c>
      <c r="N24" s="68">
        <f t="shared" si="1"/>
        <v>93.3625</v>
      </c>
      <c r="P24" s="16"/>
    </row>
    <row r="25" spans="1:16" ht="12.75">
      <c r="A25" s="67">
        <v>22</v>
      </c>
      <c r="B25" s="66" t="s">
        <v>13</v>
      </c>
      <c r="C25" s="71"/>
      <c r="D25" s="67">
        <v>221.67</v>
      </c>
      <c r="E25" s="67"/>
      <c r="F25" s="67">
        <v>217.65</v>
      </c>
      <c r="G25" s="67"/>
      <c r="H25" s="67"/>
      <c r="I25" s="67"/>
      <c r="J25" s="67"/>
      <c r="K25" s="67"/>
      <c r="L25" s="66"/>
      <c r="M25" s="68">
        <f t="shared" si="0"/>
        <v>221.67</v>
      </c>
      <c r="N25" s="68">
        <f t="shared" si="1"/>
        <v>54.915</v>
      </c>
      <c r="P25" s="16"/>
    </row>
    <row r="26" spans="1:16" ht="12.75">
      <c r="A26" s="67">
        <v>23</v>
      </c>
      <c r="B26" s="66" t="s">
        <v>22</v>
      </c>
      <c r="C26" s="67">
        <v>206.08</v>
      </c>
      <c r="D26" s="67">
        <v>221.53</v>
      </c>
      <c r="E26" s="67">
        <v>224.05</v>
      </c>
      <c r="F26" s="67">
        <v>199.87</v>
      </c>
      <c r="G26" s="67">
        <v>198.95</v>
      </c>
      <c r="H26" s="67">
        <v>214.17</v>
      </c>
      <c r="I26" s="67"/>
      <c r="J26" s="67"/>
      <c r="K26" s="67"/>
      <c r="L26" s="66"/>
      <c r="M26" s="68">
        <f t="shared" si="0"/>
        <v>224.05</v>
      </c>
      <c r="N26" s="68">
        <f t="shared" si="1"/>
        <v>158.08125</v>
      </c>
      <c r="P26" s="16"/>
    </row>
    <row r="27" spans="1:14" ht="12.75">
      <c r="A27" s="67">
        <v>24</v>
      </c>
      <c r="B27" s="66" t="s">
        <v>11</v>
      </c>
      <c r="C27" s="67">
        <v>223.98</v>
      </c>
      <c r="D27" s="67">
        <v>225.24</v>
      </c>
      <c r="E27" s="67">
        <v>221.73</v>
      </c>
      <c r="F27" s="67">
        <v>229.65</v>
      </c>
      <c r="G27" s="67">
        <v>230.91</v>
      </c>
      <c r="H27" s="67"/>
      <c r="I27" s="67"/>
      <c r="J27" s="67"/>
      <c r="K27" s="67"/>
      <c r="L27" s="66"/>
      <c r="M27" s="68">
        <f t="shared" si="0"/>
        <v>230.91</v>
      </c>
      <c r="N27" s="68">
        <f t="shared" si="1"/>
        <v>141.43875</v>
      </c>
    </row>
    <row r="28" spans="1:14" ht="12.75">
      <c r="A28" s="67">
        <v>25</v>
      </c>
      <c r="B28" s="66" t="s">
        <v>30</v>
      </c>
      <c r="C28" s="67">
        <v>178.74</v>
      </c>
      <c r="D28" s="67">
        <v>178.09</v>
      </c>
      <c r="E28" s="67">
        <v>179.95</v>
      </c>
      <c r="F28" s="67">
        <v>183.83</v>
      </c>
      <c r="G28" s="67"/>
      <c r="H28" s="67"/>
      <c r="I28" s="67"/>
      <c r="J28" s="67"/>
      <c r="K28" s="67"/>
      <c r="L28" s="66"/>
      <c r="M28" s="68">
        <f t="shared" si="0"/>
        <v>183.83</v>
      </c>
      <c r="N28" s="68">
        <f t="shared" si="1"/>
        <v>90.07625</v>
      </c>
    </row>
    <row r="29" spans="1:14" ht="12.75">
      <c r="A29" s="67">
        <v>26</v>
      </c>
      <c r="B29" s="66" t="s">
        <v>108</v>
      </c>
      <c r="C29" s="67">
        <v>149.08</v>
      </c>
      <c r="D29" s="67">
        <v>155.03</v>
      </c>
      <c r="E29" s="67"/>
      <c r="F29" s="67"/>
      <c r="G29" s="67"/>
      <c r="H29" s="67">
        <v>139.6</v>
      </c>
      <c r="I29" s="67">
        <v>162.82</v>
      </c>
      <c r="J29" s="67">
        <v>155.56</v>
      </c>
      <c r="K29" s="67"/>
      <c r="L29" s="66"/>
      <c r="M29" s="68">
        <f t="shared" si="0"/>
        <v>162.82</v>
      </c>
      <c r="N29" s="68">
        <f t="shared" si="1"/>
        <v>95.26124999999999</v>
      </c>
    </row>
    <row r="30" spans="1:14" ht="12.75">
      <c r="A30" s="67">
        <v>27</v>
      </c>
      <c r="B30" s="66" t="s">
        <v>116</v>
      </c>
      <c r="C30" s="67"/>
      <c r="D30" s="67"/>
      <c r="E30" s="67">
        <v>159.85</v>
      </c>
      <c r="F30" s="67"/>
      <c r="G30" s="67">
        <v>178.19</v>
      </c>
      <c r="H30" s="67"/>
      <c r="I30" s="67"/>
      <c r="J30" s="67"/>
      <c r="K30" s="67"/>
      <c r="L30" s="66"/>
      <c r="M30" s="68">
        <f t="shared" si="0"/>
        <v>178.19</v>
      </c>
      <c r="N30" s="68">
        <f t="shared" si="1"/>
        <v>42.254999999999995</v>
      </c>
    </row>
    <row r="31" spans="1:14" ht="12.75">
      <c r="A31" s="67">
        <v>28</v>
      </c>
      <c r="B31" s="72" t="s">
        <v>81</v>
      </c>
      <c r="C31" s="67">
        <v>161.22</v>
      </c>
      <c r="D31" s="67">
        <v>157.16</v>
      </c>
      <c r="E31" s="67">
        <v>158.4</v>
      </c>
      <c r="F31" s="67">
        <v>162.5</v>
      </c>
      <c r="G31" s="67">
        <v>156.38</v>
      </c>
      <c r="H31" s="67">
        <v>150.82</v>
      </c>
      <c r="I31" s="67">
        <v>157.63</v>
      </c>
      <c r="J31" s="67"/>
      <c r="K31" s="67"/>
      <c r="L31" s="66"/>
      <c r="M31" s="68">
        <f t="shared" si="0"/>
        <v>162.5</v>
      </c>
      <c r="N31" s="68">
        <f t="shared" si="1"/>
        <v>138.01375000000002</v>
      </c>
    </row>
    <row r="32" spans="1:14" ht="12.75">
      <c r="A32" s="67">
        <v>29</v>
      </c>
      <c r="B32" s="135" t="s">
        <v>33</v>
      </c>
      <c r="C32" s="67">
        <v>150.6</v>
      </c>
      <c r="D32" s="67">
        <v>148.27</v>
      </c>
      <c r="E32" s="67"/>
      <c r="F32" s="67">
        <v>163.1</v>
      </c>
      <c r="G32" s="67">
        <v>167.88</v>
      </c>
      <c r="H32" s="67"/>
      <c r="I32" s="67"/>
      <c r="J32" s="67"/>
      <c r="K32" s="67"/>
      <c r="L32" s="66"/>
      <c r="M32" s="68">
        <f t="shared" si="0"/>
        <v>167.88</v>
      </c>
      <c r="N32" s="68">
        <f t="shared" si="1"/>
        <v>78.73125</v>
      </c>
    </row>
    <row r="33" spans="1:14" ht="12.75">
      <c r="A33" s="67">
        <v>30</v>
      </c>
      <c r="B33" s="135" t="s">
        <v>117</v>
      </c>
      <c r="C33" s="67">
        <v>188.92</v>
      </c>
      <c r="D33" s="67">
        <v>186.48</v>
      </c>
      <c r="E33" s="67">
        <v>197.77</v>
      </c>
      <c r="F33" s="67">
        <v>189.71</v>
      </c>
      <c r="G33" s="67">
        <v>193.87</v>
      </c>
      <c r="H33" s="67">
        <v>191.08</v>
      </c>
      <c r="I33" s="67">
        <v>191.56</v>
      </c>
      <c r="J33" s="67">
        <v>200.91</v>
      </c>
      <c r="K33" s="67"/>
      <c r="L33" s="66"/>
      <c r="M33" s="68">
        <f t="shared" si="0"/>
        <v>200.91</v>
      </c>
      <c r="N33" s="68">
        <f t="shared" si="1"/>
        <v>192.5375</v>
      </c>
    </row>
    <row r="34" spans="1:14" ht="12.75">
      <c r="A34" s="67">
        <v>31</v>
      </c>
      <c r="B34" s="135" t="s">
        <v>104</v>
      </c>
      <c r="C34" s="67">
        <v>212.72</v>
      </c>
      <c r="D34" s="67">
        <v>207.44</v>
      </c>
      <c r="E34" s="67">
        <v>219.49</v>
      </c>
      <c r="F34" s="67">
        <v>213.5</v>
      </c>
      <c r="G34" s="67">
        <v>221.4</v>
      </c>
      <c r="H34" s="67"/>
      <c r="I34" s="67">
        <v>211.77</v>
      </c>
      <c r="J34" s="67"/>
      <c r="K34" s="67"/>
      <c r="L34" s="66"/>
      <c r="M34" s="68">
        <f t="shared" si="0"/>
        <v>221.4</v>
      </c>
      <c r="N34" s="68">
        <f t="shared" si="1"/>
        <v>160.79</v>
      </c>
    </row>
    <row r="35" spans="1:14" ht="12.75">
      <c r="A35" s="67">
        <v>32</v>
      </c>
      <c r="B35" s="135" t="s">
        <v>12</v>
      </c>
      <c r="C35" s="67">
        <v>204.1</v>
      </c>
      <c r="D35" s="67">
        <v>202.19</v>
      </c>
      <c r="E35" s="67">
        <v>222.19</v>
      </c>
      <c r="F35" s="67">
        <v>207.97</v>
      </c>
      <c r="G35" s="67">
        <v>211.74</v>
      </c>
      <c r="H35" s="67">
        <v>217.47</v>
      </c>
      <c r="I35" s="67">
        <v>210.23</v>
      </c>
      <c r="J35" s="67">
        <v>221.39</v>
      </c>
      <c r="K35" s="67"/>
      <c r="L35" s="66"/>
      <c r="M35" s="68">
        <f t="shared" si="0"/>
        <v>222.19</v>
      </c>
      <c r="N35" s="68">
        <f t="shared" si="1"/>
        <v>212.16000000000003</v>
      </c>
    </row>
    <row r="36" spans="1:14" ht="12.75">
      <c r="A36" s="67">
        <v>33</v>
      </c>
      <c r="B36" s="135" t="s">
        <v>118</v>
      </c>
      <c r="C36" s="67">
        <v>195.39</v>
      </c>
      <c r="D36" s="67">
        <v>196.12</v>
      </c>
      <c r="E36" s="67"/>
      <c r="F36" s="67">
        <v>203.36</v>
      </c>
      <c r="G36" s="67"/>
      <c r="H36" s="67"/>
      <c r="I36" s="67">
        <v>203.59</v>
      </c>
      <c r="J36" s="67">
        <v>209.51</v>
      </c>
      <c r="K36" s="67"/>
      <c r="L36" s="66"/>
      <c r="M36" s="68">
        <f t="shared" si="0"/>
        <v>209.51</v>
      </c>
      <c r="N36" s="68">
        <f t="shared" si="1"/>
        <v>125.99625</v>
      </c>
    </row>
    <row r="37" spans="1:14" ht="12.75">
      <c r="A37" s="67">
        <v>34</v>
      </c>
      <c r="B37" s="135" t="s">
        <v>119</v>
      </c>
      <c r="C37" s="67">
        <v>217.83</v>
      </c>
      <c r="D37" s="67">
        <v>221.66</v>
      </c>
      <c r="E37" s="67">
        <v>234.22</v>
      </c>
      <c r="F37" s="67">
        <v>230.5</v>
      </c>
      <c r="G37" s="67">
        <v>230.32</v>
      </c>
      <c r="H37" s="67">
        <v>226.38</v>
      </c>
      <c r="I37" s="67">
        <v>216.43</v>
      </c>
      <c r="J37" s="67">
        <v>227.9</v>
      </c>
      <c r="K37" s="67"/>
      <c r="L37" s="66"/>
      <c r="M37" s="68">
        <f t="shared" si="0"/>
        <v>234.22</v>
      </c>
      <c r="N37" s="68">
        <f t="shared" si="1"/>
        <v>225.655</v>
      </c>
    </row>
    <row r="38" spans="1:14" ht="12.75">
      <c r="A38" s="67">
        <v>35</v>
      </c>
      <c r="B38" s="135" t="s">
        <v>120</v>
      </c>
      <c r="C38" s="67">
        <v>214.72</v>
      </c>
      <c r="D38" s="67">
        <v>222.66</v>
      </c>
      <c r="E38" s="67"/>
      <c r="F38" s="67"/>
      <c r="G38" s="67"/>
      <c r="H38" s="67"/>
      <c r="I38" s="67"/>
      <c r="J38" s="67"/>
      <c r="K38" s="67"/>
      <c r="L38" s="66"/>
      <c r="M38" s="68">
        <f t="shared" si="0"/>
        <v>222.66</v>
      </c>
      <c r="N38" s="68">
        <f t="shared" si="1"/>
        <v>54.6725</v>
      </c>
    </row>
    <row r="39" spans="1:14" ht="12.75">
      <c r="A39" s="67">
        <v>36</v>
      </c>
      <c r="B39" s="135" t="s">
        <v>121</v>
      </c>
      <c r="C39" s="67">
        <v>216.11</v>
      </c>
      <c r="D39" s="67">
        <v>228.82</v>
      </c>
      <c r="E39" s="67"/>
      <c r="F39" s="67">
        <v>232.55</v>
      </c>
      <c r="G39" s="67">
        <v>238.23</v>
      </c>
      <c r="H39" s="67"/>
      <c r="I39" s="67"/>
      <c r="J39" s="67"/>
      <c r="K39" s="67"/>
      <c r="L39" s="66"/>
      <c r="M39" s="68">
        <f t="shared" si="0"/>
        <v>238.23</v>
      </c>
      <c r="N39" s="68">
        <f t="shared" si="1"/>
        <v>114.46375</v>
      </c>
    </row>
    <row r="41" ht="12.75">
      <c r="B41" t="s">
        <v>123</v>
      </c>
    </row>
    <row r="42" ht="12.75">
      <c r="B42" t="s">
        <v>124</v>
      </c>
    </row>
    <row r="43" ht="12.75">
      <c r="B43" t="s">
        <v>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3.421875" style="0" customWidth="1"/>
    <col min="4" max="9" width="8.28125" style="16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58" customWidth="1"/>
    <col min="15" max="15" width="20.57421875" style="0" customWidth="1"/>
  </cols>
  <sheetData>
    <row r="1" ht="12.75">
      <c r="F1" s="59" t="s">
        <v>74</v>
      </c>
    </row>
    <row r="2" ht="12.75">
      <c r="F2" s="59"/>
    </row>
    <row r="3" spans="2:13" s="10" customFormat="1" ht="12.75">
      <c r="B3" s="31" t="s">
        <v>1</v>
      </c>
      <c r="C3" s="31"/>
      <c r="D3" s="60">
        <v>40986</v>
      </c>
      <c r="E3" s="60">
        <v>41006</v>
      </c>
      <c r="F3" s="60">
        <v>41035</v>
      </c>
      <c r="G3" s="60">
        <v>41062</v>
      </c>
      <c r="H3" s="60">
        <v>41147</v>
      </c>
      <c r="I3" s="60">
        <v>41181</v>
      </c>
      <c r="J3" s="31"/>
      <c r="K3" s="61"/>
      <c r="L3" s="31" t="s">
        <v>64</v>
      </c>
      <c r="M3" s="63"/>
    </row>
    <row r="4" spans="2:13" s="10" customFormat="1" ht="3.75" customHeight="1">
      <c r="B4" s="31"/>
      <c r="C4" s="31"/>
      <c r="D4" s="53"/>
      <c r="E4" s="53"/>
      <c r="F4" s="53"/>
      <c r="G4" s="53"/>
      <c r="H4" s="53"/>
      <c r="I4" s="53"/>
      <c r="J4" s="31"/>
      <c r="K4" s="31"/>
      <c r="L4" s="31"/>
      <c r="M4" s="63"/>
    </row>
    <row r="5" spans="1:14" s="10" customFormat="1" ht="12.75">
      <c r="A5" s="10">
        <v>1</v>
      </c>
      <c r="B5" s="31" t="s">
        <v>12</v>
      </c>
      <c r="C5" s="31" t="s">
        <v>9</v>
      </c>
      <c r="D5" s="53">
        <v>225.1</v>
      </c>
      <c r="E5" s="53">
        <v>227.98</v>
      </c>
      <c r="F5" s="53">
        <v>225.4</v>
      </c>
      <c r="G5" s="53">
        <v>218.54</v>
      </c>
      <c r="H5" s="53">
        <v>228.74</v>
      </c>
      <c r="I5" s="53">
        <v>222.19</v>
      </c>
      <c r="J5" s="53"/>
      <c r="K5" s="53" t="s">
        <v>59</v>
      </c>
      <c r="L5" s="53">
        <f aca="true" t="shared" si="0" ref="L5:L37">SUM(D5:I5)</f>
        <v>1347.95</v>
      </c>
      <c r="M5" s="63"/>
      <c r="N5" s="16"/>
    </row>
    <row r="6" spans="1:14" s="10" customFormat="1" ht="12.75">
      <c r="A6" s="10">
        <f aca="true" t="shared" si="1" ref="A6:A33">A5+1</f>
        <v>2</v>
      </c>
      <c r="B6" s="31" t="s">
        <v>13</v>
      </c>
      <c r="C6" s="31" t="s">
        <v>9</v>
      </c>
      <c r="D6" s="53">
        <v>224.6</v>
      </c>
      <c r="E6" s="53">
        <v>232.73</v>
      </c>
      <c r="F6" s="53">
        <v>230.48</v>
      </c>
      <c r="G6" s="53">
        <v>210.61</v>
      </c>
      <c r="H6" s="53">
        <v>217.07</v>
      </c>
      <c r="I6" s="53">
        <v>221.67</v>
      </c>
      <c r="J6" s="53"/>
      <c r="K6" s="53" t="s">
        <v>59</v>
      </c>
      <c r="L6" s="53">
        <f t="shared" si="0"/>
        <v>1337.16</v>
      </c>
      <c r="M6" s="63"/>
      <c r="N6" s="16"/>
    </row>
    <row r="7" spans="1:14" s="10" customFormat="1" ht="12.75">
      <c r="A7" s="10">
        <f t="shared" si="1"/>
        <v>3</v>
      </c>
      <c r="B7" s="31" t="s">
        <v>20</v>
      </c>
      <c r="C7" s="31" t="s">
        <v>9</v>
      </c>
      <c r="D7" s="53">
        <v>226.42</v>
      </c>
      <c r="E7" s="53">
        <v>232.28</v>
      </c>
      <c r="F7" s="53">
        <v>221.05</v>
      </c>
      <c r="G7" s="53">
        <v>206.9</v>
      </c>
      <c r="H7" s="53">
        <v>219.15</v>
      </c>
      <c r="I7" s="53">
        <v>226.36</v>
      </c>
      <c r="J7" s="53"/>
      <c r="K7" s="53" t="s">
        <v>59</v>
      </c>
      <c r="L7" s="53">
        <f t="shared" si="0"/>
        <v>1332.1599999999999</v>
      </c>
      <c r="M7" s="63"/>
      <c r="N7" s="16"/>
    </row>
    <row r="8" spans="1:14" s="10" customFormat="1" ht="12.75">
      <c r="A8" s="10">
        <f t="shared" si="1"/>
        <v>4</v>
      </c>
      <c r="B8" s="31" t="s">
        <v>34</v>
      </c>
      <c r="C8" s="31" t="s">
        <v>23</v>
      </c>
      <c r="D8" s="53">
        <v>217.77</v>
      </c>
      <c r="E8" s="53">
        <v>226.92</v>
      </c>
      <c r="F8" s="53">
        <v>217.29</v>
      </c>
      <c r="G8" s="53">
        <v>213.2</v>
      </c>
      <c r="H8" s="53">
        <v>215.74</v>
      </c>
      <c r="I8" s="53">
        <v>221.4</v>
      </c>
      <c r="J8" s="53"/>
      <c r="K8" s="53" t="s">
        <v>59</v>
      </c>
      <c r="L8" s="53">
        <f t="shared" si="0"/>
        <v>1312.3200000000002</v>
      </c>
      <c r="M8" s="64"/>
      <c r="N8" s="16"/>
    </row>
    <row r="9" spans="1:14" s="10" customFormat="1" ht="12.75">
      <c r="A9" s="10">
        <f t="shared" si="1"/>
        <v>5</v>
      </c>
      <c r="B9" s="31" t="s">
        <v>15</v>
      </c>
      <c r="C9" s="31" t="s">
        <v>9</v>
      </c>
      <c r="D9" s="53">
        <v>211.36</v>
      </c>
      <c r="E9" s="53">
        <v>210.82</v>
      </c>
      <c r="F9" s="53">
        <v>226.88</v>
      </c>
      <c r="G9" s="53">
        <v>203.7</v>
      </c>
      <c r="H9" s="53">
        <v>224.59</v>
      </c>
      <c r="I9" s="53">
        <v>226.54</v>
      </c>
      <c r="J9" s="53"/>
      <c r="K9" s="53" t="s">
        <v>59</v>
      </c>
      <c r="L9" s="53">
        <f t="shared" si="0"/>
        <v>1303.8899999999999</v>
      </c>
      <c r="M9" s="64"/>
      <c r="N9" s="16"/>
    </row>
    <row r="10" spans="1:14" s="10" customFormat="1" ht="12.75">
      <c r="A10" s="10">
        <f t="shared" si="1"/>
        <v>6</v>
      </c>
      <c r="B10" s="31" t="s">
        <v>19</v>
      </c>
      <c r="C10" s="31" t="s">
        <v>9</v>
      </c>
      <c r="D10" s="53">
        <v>251.94</v>
      </c>
      <c r="E10" s="53">
        <v>262.75</v>
      </c>
      <c r="F10" s="53">
        <v>0</v>
      </c>
      <c r="G10" s="53">
        <v>239.21</v>
      </c>
      <c r="H10" s="53">
        <v>255.04</v>
      </c>
      <c r="I10" s="53">
        <v>255.88</v>
      </c>
      <c r="J10" s="53"/>
      <c r="K10" s="53" t="s">
        <v>59</v>
      </c>
      <c r="L10" s="53">
        <f t="shared" si="0"/>
        <v>1264.8200000000002</v>
      </c>
      <c r="M10" s="64"/>
      <c r="N10" s="16"/>
    </row>
    <row r="11" spans="1:14" s="10" customFormat="1" ht="12.75">
      <c r="A11" s="10">
        <f t="shared" si="1"/>
        <v>7</v>
      </c>
      <c r="B11" s="31" t="s">
        <v>35</v>
      </c>
      <c r="C11" s="31" t="s">
        <v>23</v>
      </c>
      <c r="D11" s="53">
        <v>200.41</v>
      </c>
      <c r="E11" s="53">
        <v>207.77</v>
      </c>
      <c r="F11" s="53">
        <v>220.57</v>
      </c>
      <c r="G11" s="53">
        <v>205.02</v>
      </c>
      <c r="H11" s="53">
        <v>197.71</v>
      </c>
      <c r="I11" s="53">
        <v>202.98</v>
      </c>
      <c r="J11" s="53"/>
      <c r="K11" s="53" t="s">
        <v>59</v>
      </c>
      <c r="L11" s="53">
        <f t="shared" si="0"/>
        <v>1234.46</v>
      </c>
      <c r="M11" s="64"/>
      <c r="N11" s="16"/>
    </row>
    <row r="12" spans="1:14" s="10" customFormat="1" ht="12.75">
      <c r="A12" s="10">
        <f t="shared" si="1"/>
        <v>8</v>
      </c>
      <c r="B12" s="31" t="s">
        <v>27</v>
      </c>
      <c r="C12" s="31" t="s">
        <v>23</v>
      </c>
      <c r="D12" s="53">
        <v>191.23</v>
      </c>
      <c r="E12" s="53">
        <v>181.49</v>
      </c>
      <c r="F12" s="53">
        <v>185.98</v>
      </c>
      <c r="G12" s="53">
        <v>181.76</v>
      </c>
      <c r="H12" s="53">
        <v>197.11</v>
      </c>
      <c r="I12" s="53">
        <v>200.91</v>
      </c>
      <c r="J12" s="53"/>
      <c r="K12" s="53" t="s">
        <v>59</v>
      </c>
      <c r="L12" s="53">
        <f t="shared" si="0"/>
        <v>1138.48</v>
      </c>
      <c r="M12" s="64"/>
      <c r="N12" s="16"/>
    </row>
    <row r="13" spans="1:14" s="10" customFormat="1" ht="12.75">
      <c r="A13" s="10">
        <f t="shared" si="1"/>
        <v>9</v>
      </c>
      <c r="B13" s="31" t="s">
        <v>32</v>
      </c>
      <c r="C13" s="31" t="s">
        <v>23</v>
      </c>
      <c r="D13" s="53">
        <v>180.52</v>
      </c>
      <c r="E13" s="53">
        <v>207.18</v>
      </c>
      <c r="F13" s="53">
        <v>217.79</v>
      </c>
      <c r="G13" s="53">
        <v>168.56</v>
      </c>
      <c r="H13" s="53">
        <v>183.87</v>
      </c>
      <c r="I13" s="53">
        <v>178.19</v>
      </c>
      <c r="J13" s="53"/>
      <c r="K13" s="53" t="s">
        <v>59</v>
      </c>
      <c r="L13" s="53">
        <f t="shared" si="0"/>
        <v>1136.11</v>
      </c>
      <c r="M13" s="64"/>
      <c r="N13" s="16"/>
    </row>
    <row r="14" spans="1:14" s="10" customFormat="1" ht="12.75">
      <c r="A14" s="10">
        <f t="shared" si="1"/>
        <v>10</v>
      </c>
      <c r="B14" s="31" t="s">
        <v>21</v>
      </c>
      <c r="C14" s="31" t="s">
        <v>9</v>
      </c>
      <c r="D14" s="53">
        <v>223.59</v>
      </c>
      <c r="E14" s="53">
        <v>220.37</v>
      </c>
      <c r="F14" s="53">
        <v>0</v>
      </c>
      <c r="G14" s="53">
        <v>212.88</v>
      </c>
      <c r="H14" s="53">
        <v>211.66</v>
      </c>
      <c r="I14" s="53">
        <v>214.37</v>
      </c>
      <c r="J14" s="53"/>
      <c r="K14" s="53" t="s">
        <v>59</v>
      </c>
      <c r="L14" s="53">
        <f t="shared" si="0"/>
        <v>1082.87</v>
      </c>
      <c r="M14" s="64"/>
      <c r="N14" s="16"/>
    </row>
    <row r="15" spans="1:14" s="10" customFormat="1" ht="12.75">
      <c r="A15" s="10">
        <f t="shared" si="1"/>
        <v>11</v>
      </c>
      <c r="B15" s="31" t="s">
        <v>14</v>
      </c>
      <c r="C15" s="31" t="s">
        <v>9</v>
      </c>
      <c r="D15" s="53">
        <v>219.29</v>
      </c>
      <c r="E15" s="53">
        <v>224.93</v>
      </c>
      <c r="F15" s="53">
        <v>220.48</v>
      </c>
      <c r="G15" s="53">
        <v>199.05</v>
      </c>
      <c r="H15" s="53">
        <v>0</v>
      </c>
      <c r="I15" s="53">
        <v>209.51</v>
      </c>
      <c r="J15" s="53"/>
      <c r="K15" s="53" t="s">
        <v>59</v>
      </c>
      <c r="L15" s="53">
        <f t="shared" si="0"/>
        <v>1073.26</v>
      </c>
      <c r="M15" s="64"/>
      <c r="N15" s="16"/>
    </row>
    <row r="16" spans="1:14" s="10" customFormat="1" ht="12.75">
      <c r="A16" s="10">
        <f t="shared" si="1"/>
        <v>12</v>
      </c>
      <c r="B16" s="31" t="s">
        <v>18</v>
      </c>
      <c r="C16" s="31" t="s">
        <v>9</v>
      </c>
      <c r="D16" s="53">
        <v>208.14</v>
      </c>
      <c r="E16" s="53">
        <v>206.43</v>
      </c>
      <c r="F16" s="53">
        <v>215.1</v>
      </c>
      <c r="G16" s="53">
        <v>0</v>
      </c>
      <c r="H16" s="53">
        <v>207.26</v>
      </c>
      <c r="I16" s="53">
        <v>215.51</v>
      </c>
      <c r="J16" s="53"/>
      <c r="K16" s="53" t="s">
        <v>59</v>
      </c>
      <c r="L16" s="53">
        <f t="shared" si="0"/>
        <v>1052.44</v>
      </c>
      <c r="M16" s="64"/>
      <c r="N16" s="16"/>
    </row>
    <row r="17" spans="1:14" s="10" customFormat="1" ht="12.75">
      <c r="A17" s="10">
        <f t="shared" si="1"/>
        <v>13</v>
      </c>
      <c r="B17" s="31" t="s">
        <v>25</v>
      </c>
      <c r="C17" s="31" t="s">
        <v>23</v>
      </c>
      <c r="D17" s="53">
        <v>181.44</v>
      </c>
      <c r="E17" s="53">
        <v>179.47</v>
      </c>
      <c r="F17" s="53">
        <v>164.97</v>
      </c>
      <c r="G17" s="53">
        <v>176.94</v>
      </c>
      <c r="H17" s="53">
        <v>166.33</v>
      </c>
      <c r="I17" s="53">
        <v>171.85</v>
      </c>
      <c r="J17" s="53"/>
      <c r="K17" s="53" t="s">
        <v>59</v>
      </c>
      <c r="L17" s="53">
        <f t="shared" si="0"/>
        <v>1041</v>
      </c>
      <c r="M17" s="64"/>
      <c r="N17" s="16"/>
    </row>
    <row r="18" spans="1:14" s="10" customFormat="1" ht="12.75">
      <c r="A18" s="10">
        <f t="shared" si="1"/>
        <v>14</v>
      </c>
      <c r="B18" s="31" t="s">
        <v>17</v>
      </c>
      <c r="C18" s="31" t="s">
        <v>9</v>
      </c>
      <c r="D18" s="53">
        <v>208.17</v>
      </c>
      <c r="E18" s="53">
        <v>210.81</v>
      </c>
      <c r="F18" s="53">
        <v>211.33</v>
      </c>
      <c r="G18" s="53">
        <v>0</v>
      </c>
      <c r="H18" s="53">
        <v>194.1</v>
      </c>
      <c r="I18" s="53">
        <v>195.81</v>
      </c>
      <c r="J18" s="53"/>
      <c r="K18" s="53" t="s">
        <v>59</v>
      </c>
      <c r="L18" s="53">
        <f t="shared" si="0"/>
        <v>1020.22</v>
      </c>
      <c r="M18" s="64"/>
      <c r="N18" s="16"/>
    </row>
    <row r="19" spans="1:14" s="10" customFormat="1" ht="12.75">
      <c r="A19" s="10">
        <f t="shared" si="1"/>
        <v>15</v>
      </c>
      <c r="B19" s="31" t="s">
        <v>30</v>
      </c>
      <c r="C19" s="31" t="s">
        <v>23</v>
      </c>
      <c r="D19" s="53">
        <v>181.7</v>
      </c>
      <c r="E19" s="53">
        <v>187.92</v>
      </c>
      <c r="F19" s="53">
        <v>185.14</v>
      </c>
      <c r="G19" s="53">
        <v>0</v>
      </c>
      <c r="H19" s="53">
        <v>191.96</v>
      </c>
      <c r="I19" s="53">
        <v>183.83</v>
      </c>
      <c r="J19" s="53"/>
      <c r="K19" s="53" t="s">
        <v>59</v>
      </c>
      <c r="L19" s="53">
        <f t="shared" si="0"/>
        <v>930.5500000000001</v>
      </c>
      <c r="M19" s="64"/>
      <c r="N19" s="16"/>
    </row>
    <row r="20" spans="1:14" s="10" customFormat="1" ht="12.75">
      <c r="A20" s="10">
        <f t="shared" si="1"/>
        <v>16</v>
      </c>
      <c r="B20" s="31" t="s">
        <v>38</v>
      </c>
      <c r="C20" s="31" t="s">
        <v>36</v>
      </c>
      <c r="D20" s="53">
        <v>148.67</v>
      </c>
      <c r="E20" s="53">
        <v>164.87</v>
      </c>
      <c r="F20" s="53">
        <v>130.65</v>
      </c>
      <c r="G20" s="53">
        <v>160.05</v>
      </c>
      <c r="H20" s="53">
        <v>158.83</v>
      </c>
      <c r="I20" s="53">
        <v>162.82</v>
      </c>
      <c r="J20" s="53"/>
      <c r="K20" s="53" t="s">
        <v>59</v>
      </c>
      <c r="L20" s="53">
        <f t="shared" si="0"/>
        <v>925.8900000000001</v>
      </c>
      <c r="M20" s="64"/>
      <c r="N20" s="16"/>
    </row>
    <row r="21" spans="1:14" s="10" customFormat="1" ht="12.75">
      <c r="A21" s="10">
        <f t="shared" si="1"/>
        <v>17</v>
      </c>
      <c r="B21" s="31" t="s">
        <v>11</v>
      </c>
      <c r="C21" s="31" t="s">
        <v>9</v>
      </c>
      <c r="D21" s="53">
        <v>232.27</v>
      </c>
      <c r="E21" s="53">
        <v>228.39</v>
      </c>
      <c r="F21" s="53">
        <v>0</v>
      </c>
      <c r="G21" s="53">
        <v>215.47</v>
      </c>
      <c r="H21" s="53">
        <v>0</v>
      </c>
      <c r="I21" s="53">
        <v>230.91</v>
      </c>
      <c r="J21" s="53"/>
      <c r="K21" s="53" t="s">
        <v>59</v>
      </c>
      <c r="L21" s="53">
        <f t="shared" si="0"/>
        <v>907.04</v>
      </c>
      <c r="M21" s="64"/>
      <c r="N21" s="16"/>
    </row>
    <row r="22" spans="1:14" s="10" customFormat="1" ht="12.75">
      <c r="A22" s="10">
        <f t="shared" si="1"/>
        <v>18</v>
      </c>
      <c r="B22" s="31" t="s">
        <v>77</v>
      </c>
      <c r="C22" s="31" t="s">
        <v>23</v>
      </c>
      <c r="D22" s="53">
        <v>0</v>
      </c>
      <c r="E22" s="53">
        <v>173.83</v>
      </c>
      <c r="F22" s="53">
        <v>184.3</v>
      </c>
      <c r="G22" s="53">
        <v>169.4</v>
      </c>
      <c r="H22" s="53">
        <v>186.32</v>
      </c>
      <c r="I22" s="53">
        <v>170.96</v>
      </c>
      <c r="J22" s="53"/>
      <c r="K22" s="53" t="s">
        <v>59</v>
      </c>
      <c r="L22" s="53">
        <f t="shared" si="0"/>
        <v>884.81</v>
      </c>
      <c r="M22" s="64"/>
      <c r="N22" s="16"/>
    </row>
    <row r="23" spans="1:14" s="10" customFormat="1" ht="12.75">
      <c r="A23" s="10">
        <f t="shared" si="1"/>
        <v>19</v>
      </c>
      <c r="B23" s="31" t="s">
        <v>33</v>
      </c>
      <c r="C23" s="31" t="s">
        <v>23</v>
      </c>
      <c r="D23" s="53">
        <v>162.28</v>
      </c>
      <c r="E23" s="53">
        <v>166.27</v>
      </c>
      <c r="F23" s="53">
        <v>152.93</v>
      </c>
      <c r="G23" s="53">
        <v>146.6</v>
      </c>
      <c r="H23" s="53">
        <v>0</v>
      </c>
      <c r="I23" s="53">
        <v>167.88</v>
      </c>
      <c r="J23" s="53"/>
      <c r="K23" s="53" t="s">
        <v>59</v>
      </c>
      <c r="L23" s="53">
        <f t="shared" si="0"/>
        <v>795.96</v>
      </c>
      <c r="M23" s="64"/>
      <c r="N23"/>
    </row>
    <row r="24" spans="1:14" s="10" customFormat="1" ht="12.75">
      <c r="A24" s="10">
        <f t="shared" si="1"/>
        <v>20</v>
      </c>
      <c r="B24" s="31" t="s">
        <v>29</v>
      </c>
      <c r="C24" s="31" t="s">
        <v>23</v>
      </c>
      <c r="D24" s="53">
        <v>176.96</v>
      </c>
      <c r="E24" s="53">
        <v>180.98</v>
      </c>
      <c r="F24" s="53">
        <v>189.41</v>
      </c>
      <c r="G24" s="53">
        <v>0</v>
      </c>
      <c r="H24" s="53">
        <v>0</v>
      </c>
      <c r="I24" s="53">
        <v>182.26</v>
      </c>
      <c r="J24" s="53"/>
      <c r="K24" s="53" t="s">
        <v>59</v>
      </c>
      <c r="L24" s="53">
        <f t="shared" si="0"/>
        <v>729.61</v>
      </c>
      <c r="M24" s="64"/>
      <c r="N24"/>
    </row>
    <row r="25" spans="1:14" s="10" customFormat="1" ht="12.75">
      <c r="A25" s="10">
        <f t="shared" si="1"/>
        <v>21</v>
      </c>
      <c r="B25" s="31" t="s">
        <v>66</v>
      </c>
      <c r="C25" s="31" t="s">
        <v>36</v>
      </c>
      <c r="D25" s="53">
        <v>136.05</v>
      </c>
      <c r="E25" s="53">
        <v>139.46</v>
      </c>
      <c r="F25" s="53">
        <v>0</v>
      </c>
      <c r="G25" s="53">
        <v>135.37</v>
      </c>
      <c r="H25" s="53">
        <v>139.58</v>
      </c>
      <c r="I25" s="53">
        <v>145.57</v>
      </c>
      <c r="J25" s="53"/>
      <c r="K25" s="53" t="s">
        <v>59</v>
      </c>
      <c r="L25" s="53">
        <f t="shared" si="0"/>
        <v>696.03</v>
      </c>
      <c r="M25" s="64"/>
      <c r="N25"/>
    </row>
    <row r="26" spans="1:14" s="10" customFormat="1" ht="12.75">
      <c r="A26" s="10">
        <f t="shared" si="1"/>
        <v>22</v>
      </c>
      <c r="B26" s="31" t="s">
        <v>31</v>
      </c>
      <c r="C26" s="31" t="s">
        <v>23</v>
      </c>
      <c r="D26" s="53">
        <v>174.12</v>
      </c>
      <c r="E26" s="53">
        <v>0</v>
      </c>
      <c r="F26" s="53">
        <v>0</v>
      </c>
      <c r="G26" s="53">
        <v>173.01</v>
      </c>
      <c r="H26" s="53">
        <v>181.31</v>
      </c>
      <c r="I26" s="53">
        <v>164.22</v>
      </c>
      <c r="J26" s="53"/>
      <c r="K26" s="53" t="s">
        <v>59</v>
      </c>
      <c r="L26" s="53">
        <f t="shared" si="0"/>
        <v>692.6600000000001</v>
      </c>
      <c r="M26" s="64"/>
      <c r="N26"/>
    </row>
    <row r="27" spans="1:14" s="10" customFormat="1" ht="12.75">
      <c r="A27" s="10">
        <f t="shared" si="1"/>
        <v>23</v>
      </c>
      <c r="B27" s="31" t="s">
        <v>84</v>
      </c>
      <c r="C27" s="31" t="s">
        <v>36</v>
      </c>
      <c r="D27" s="53">
        <v>0</v>
      </c>
      <c r="E27" s="53">
        <v>0</v>
      </c>
      <c r="F27" s="53">
        <v>158.45</v>
      </c>
      <c r="G27" s="53">
        <v>159.5</v>
      </c>
      <c r="H27" s="53">
        <v>176.68</v>
      </c>
      <c r="I27" s="53">
        <v>178.49</v>
      </c>
      <c r="J27" s="53"/>
      <c r="K27" s="53" t="s">
        <v>59</v>
      </c>
      <c r="L27" s="53">
        <f t="shared" si="0"/>
        <v>673.12</v>
      </c>
      <c r="M27" s="64"/>
      <c r="N27"/>
    </row>
    <row r="28" spans="1:14" s="10" customFormat="1" ht="12.75">
      <c r="A28" s="10">
        <f t="shared" si="1"/>
        <v>24</v>
      </c>
      <c r="B28" s="31" t="s">
        <v>81</v>
      </c>
      <c r="C28" s="31" t="s">
        <v>23</v>
      </c>
      <c r="D28" s="53">
        <v>0</v>
      </c>
      <c r="E28" s="53">
        <v>151.41</v>
      </c>
      <c r="F28" s="53">
        <v>0</v>
      </c>
      <c r="G28" s="53">
        <v>158.61</v>
      </c>
      <c r="H28" s="53">
        <v>175.01</v>
      </c>
      <c r="I28" s="53">
        <v>162.5</v>
      </c>
      <c r="J28" s="53"/>
      <c r="K28" s="53" t="s">
        <v>59</v>
      </c>
      <c r="L28" s="53">
        <f t="shared" si="0"/>
        <v>647.53</v>
      </c>
      <c r="M28" s="64"/>
      <c r="N28"/>
    </row>
    <row r="29" spans="1:14" s="10" customFormat="1" ht="12.75">
      <c r="A29" s="10">
        <f t="shared" si="1"/>
        <v>25</v>
      </c>
      <c r="B29" s="31" t="s">
        <v>22</v>
      </c>
      <c r="C29" s="31" t="s">
        <v>9</v>
      </c>
      <c r="D29" s="53">
        <v>205.5</v>
      </c>
      <c r="E29" s="53">
        <v>0</v>
      </c>
      <c r="F29" s="53">
        <v>0</v>
      </c>
      <c r="G29" s="53">
        <v>0</v>
      </c>
      <c r="H29" s="53">
        <v>214.2</v>
      </c>
      <c r="I29" s="53">
        <v>224.05</v>
      </c>
      <c r="J29" s="53"/>
      <c r="K29" s="53" t="s">
        <v>59</v>
      </c>
      <c r="L29" s="53">
        <f t="shared" si="0"/>
        <v>643.75</v>
      </c>
      <c r="M29" s="63"/>
      <c r="N29"/>
    </row>
    <row r="30" spans="1:14" s="10" customFormat="1" ht="12.75">
      <c r="A30" s="10">
        <f t="shared" si="1"/>
        <v>26</v>
      </c>
      <c r="B30" s="31" t="s">
        <v>100</v>
      </c>
      <c r="C30" s="31" t="s">
        <v>9</v>
      </c>
      <c r="D30" s="53">
        <v>0</v>
      </c>
      <c r="E30" s="53">
        <v>0</v>
      </c>
      <c r="F30" s="53">
        <v>0</v>
      </c>
      <c r="G30" s="53">
        <v>202.33</v>
      </c>
      <c r="H30" s="53">
        <v>200.91</v>
      </c>
      <c r="I30" s="53">
        <v>222.91</v>
      </c>
      <c r="J30" s="53"/>
      <c r="K30" s="53" t="s">
        <v>59</v>
      </c>
      <c r="L30" s="53">
        <f t="shared" si="0"/>
        <v>626.15</v>
      </c>
      <c r="M30" s="63"/>
      <c r="N30"/>
    </row>
    <row r="31" spans="1:16" s="10" customFormat="1" ht="12.75">
      <c r="A31" s="10">
        <f t="shared" si="1"/>
        <v>27</v>
      </c>
      <c r="B31" s="31" t="s">
        <v>16</v>
      </c>
      <c r="C31" s="31" t="s">
        <v>9</v>
      </c>
      <c r="D31" s="53">
        <v>200.5</v>
      </c>
      <c r="E31" s="53">
        <v>209.24</v>
      </c>
      <c r="F31" s="53">
        <v>206.07</v>
      </c>
      <c r="G31" s="53">
        <v>0</v>
      </c>
      <c r="H31" s="53">
        <v>0</v>
      </c>
      <c r="I31" s="53">
        <v>0</v>
      </c>
      <c r="J31" s="53"/>
      <c r="K31" s="53" t="s">
        <v>59</v>
      </c>
      <c r="L31" s="53">
        <f t="shared" si="0"/>
        <v>615.81</v>
      </c>
      <c r="M31" s="63"/>
      <c r="N31"/>
      <c r="O31"/>
      <c r="P31" s="12"/>
    </row>
    <row r="32" spans="1:16" s="10" customFormat="1" ht="12.75">
      <c r="A32" s="10">
        <v>29</v>
      </c>
      <c r="B32" s="31" t="s">
        <v>80</v>
      </c>
      <c r="C32" s="31" t="s">
        <v>9</v>
      </c>
      <c r="D32" s="53">
        <v>0</v>
      </c>
      <c r="E32" s="53">
        <v>194.22</v>
      </c>
      <c r="F32" s="53">
        <v>197.21</v>
      </c>
      <c r="G32" s="53">
        <v>0</v>
      </c>
      <c r="H32" s="53">
        <v>0</v>
      </c>
      <c r="I32" s="53">
        <v>188.76</v>
      </c>
      <c r="J32" s="53"/>
      <c r="K32" s="53" t="s">
        <v>59</v>
      </c>
      <c r="L32" s="53">
        <f t="shared" si="0"/>
        <v>580.19</v>
      </c>
      <c r="M32" s="63"/>
      <c r="N32"/>
      <c r="O32" s="14"/>
      <c r="P32" s="12"/>
    </row>
    <row r="33" spans="1:14" s="10" customFormat="1" ht="12.75">
      <c r="A33" s="10">
        <f t="shared" si="1"/>
        <v>30</v>
      </c>
      <c r="B33" s="31" t="s">
        <v>75</v>
      </c>
      <c r="C33" s="31" t="s">
        <v>36</v>
      </c>
      <c r="D33" s="53">
        <v>88.78</v>
      </c>
      <c r="E33" s="53">
        <v>100.98</v>
      </c>
      <c r="F33" s="53">
        <v>108.51</v>
      </c>
      <c r="G33" s="53">
        <v>122.08</v>
      </c>
      <c r="H33" s="53">
        <v>0</v>
      </c>
      <c r="I33" s="53">
        <v>125.76</v>
      </c>
      <c r="J33" s="53"/>
      <c r="K33" s="53" t="s">
        <v>59</v>
      </c>
      <c r="L33" s="53">
        <f t="shared" si="0"/>
        <v>546.11</v>
      </c>
      <c r="M33" s="63"/>
      <c r="N33"/>
    </row>
    <row r="34" spans="1:14" s="10" customFormat="1" ht="12.75">
      <c r="A34" s="10">
        <v>30</v>
      </c>
      <c r="B34" s="31" t="s">
        <v>98</v>
      </c>
      <c r="C34" s="31" t="s">
        <v>36</v>
      </c>
      <c r="D34" s="53">
        <v>0</v>
      </c>
      <c r="E34" s="53">
        <v>0</v>
      </c>
      <c r="F34" s="53">
        <v>0</v>
      </c>
      <c r="G34" s="53">
        <v>162.72</v>
      </c>
      <c r="H34" s="53">
        <v>178.74</v>
      </c>
      <c r="I34" s="53">
        <v>190.66</v>
      </c>
      <c r="J34" s="53"/>
      <c r="K34" s="53" t="s">
        <v>59</v>
      </c>
      <c r="L34" s="53">
        <f t="shared" si="0"/>
        <v>532.12</v>
      </c>
      <c r="M34" s="63"/>
      <c r="N34"/>
    </row>
    <row r="35" spans="1:14" s="10" customFormat="1" ht="12.75">
      <c r="A35" s="10">
        <v>31</v>
      </c>
      <c r="B35" s="31" t="s">
        <v>68</v>
      </c>
      <c r="C35" s="31" t="s">
        <v>23</v>
      </c>
      <c r="D35" s="53">
        <v>179.22</v>
      </c>
      <c r="E35" s="53">
        <v>0</v>
      </c>
      <c r="F35" s="53">
        <v>0</v>
      </c>
      <c r="G35" s="53">
        <v>0</v>
      </c>
      <c r="H35" s="53">
        <v>0</v>
      </c>
      <c r="I35" s="53">
        <v>176.78</v>
      </c>
      <c r="J35" s="53"/>
      <c r="K35" s="53" t="s">
        <v>59</v>
      </c>
      <c r="L35" s="53">
        <f t="shared" si="0"/>
        <v>356</v>
      </c>
      <c r="M35" s="63"/>
      <c r="N35"/>
    </row>
    <row r="36" spans="1:14" s="10" customFormat="1" ht="12.75">
      <c r="A36" s="10">
        <v>32</v>
      </c>
      <c r="B36" s="31" t="s">
        <v>69</v>
      </c>
      <c r="C36" s="31" t="s">
        <v>9</v>
      </c>
      <c r="D36" s="53">
        <v>191.46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/>
      <c r="K36" s="53" t="s">
        <v>59</v>
      </c>
      <c r="L36" s="53">
        <f t="shared" si="0"/>
        <v>191.46</v>
      </c>
      <c r="M36" s="63"/>
      <c r="N36"/>
    </row>
    <row r="37" spans="1:12" ht="12.75">
      <c r="A37" s="136">
        <v>33</v>
      </c>
      <c r="B37" s="137" t="s">
        <v>111</v>
      </c>
      <c r="I37" s="16">
        <v>126.5</v>
      </c>
      <c r="K37" s="53" t="s">
        <v>59</v>
      </c>
      <c r="L37" s="53">
        <f t="shared" si="0"/>
        <v>126.5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6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6" customWidth="1"/>
    <col min="14" max="14" width="6.57421875" style="0" customWidth="1"/>
    <col min="15" max="15" width="9.140625" style="58" customWidth="1"/>
  </cols>
  <sheetData>
    <row r="1" ht="12.75">
      <c r="F1" s="59" t="s">
        <v>76</v>
      </c>
    </row>
    <row r="2" ht="12.75">
      <c r="F2" s="59"/>
    </row>
    <row r="3" spans="2:15" s="10" customFormat="1" ht="12.75">
      <c r="B3" s="31" t="s">
        <v>1</v>
      </c>
      <c r="C3" s="31"/>
      <c r="D3" s="60">
        <v>40986</v>
      </c>
      <c r="E3" s="60">
        <v>41006</v>
      </c>
      <c r="F3" s="60">
        <v>41035</v>
      </c>
      <c r="G3" s="60">
        <v>41062</v>
      </c>
      <c r="H3" s="60">
        <v>41147</v>
      </c>
      <c r="I3" s="60">
        <v>41181</v>
      </c>
      <c r="J3" s="31"/>
      <c r="K3" s="61"/>
      <c r="L3" s="62"/>
      <c r="M3" s="65"/>
      <c r="N3" s="31" t="s">
        <v>60</v>
      </c>
      <c r="O3" s="63"/>
    </row>
    <row r="4" spans="2:15" s="10" customFormat="1" ht="3.75" customHeight="1">
      <c r="B4" s="31"/>
      <c r="C4" s="31"/>
      <c r="D4" s="53"/>
      <c r="E4" s="53"/>
      <c r="F4" s="53"/>
      <c r="G4" s="53"/>
      <c r="H4" s="53"/>
      <c r="I4" s="53"/>
      <c r="J4" s="31"/>
      <c r="K4" s="31"/>
      <c r="L4" s="31"/>
      <c r="M4" s="53"/>
      <c r="N4" s="31"/>
      <c r="O4" s="63"/>
    </row>
    <row r="5" spans="1:15" s="10" customFormat="1" ht="12.75">
      <c r="A5" s="10">
        <v>1</v>
      </c>
      <c r="B5" s="31" t="s">
        <v>19</v>
      </c>
      <c r="C5" s="31" t="s">
        <v>9</v>
      </c>
      <c r="D5" s="53">
        <v>1</v>
      </c>
      <c r="E5" s="53">
        <v>1</v>
      </c>
      <c r="F5" s="53">
        <v>35</v>
      </c>
      <c r="G5" s="53">
        <v>1</v>
      </c>
      <c r="H5" s="53">
        <v>1</v>
      </c>
      <c r="I5" s="53">
        <v>1</v>
      </c>
      <c r="J5" s="31"/>
      <c r="K5" s="31" t="s">
        <v>61</v>
      </c>
      <c r="L5" s="31">
        <f aca="true" t="shared" si="0" ref="L5:L38">SUM(D5:I5)</f>
        <v>40</v>
      </c>
      <c r="M5" s="53" t="s">
        <v>62</v>
      </c>
      <c r="N5" s="31">
        <f aca="true" t="shared" si="1" ref="N5:N38">SUM(D5:I5)-MAX(D5:I5)</f>
        <v>5</v>
      </c>
      <c r="O5" s="63"/>
    </row>
    <row r="6" spans="1:15" s="10" customFormat="1" ht="12.75">
      <c r="A6" s="10">
        <f aca="true" t="shared" si="2" ref="A6:A26">A5+1</f>
        <v>2</v>
      </c>
      <c r="B6" s="31" t="s">
        <v>12</v>
      </c>
      <c r="C6" s="31" t="s">
        <v>9</v>
      </c>
      <c r="D6" s="53">
        <v>4</v>
      </c>
      <c r="E6" s="53">
        <v>5</v>
      </c>
      <c r="F6" s="53">
        <v>3</v>
      </c>
      <c r="G6" s="53">
        <v>2</v>
      </c>
      <c r="H6" s="53">
        <v>2</v>
      </c>
      <c r="I6" s="53">
        <v>7</v>
      </c>
      <c r="J6" s="31"/>
      <c r="K6" s="31" t="s">
        <v>61</v>
      </c>
      <c r="L6" s="31">
        <f t="shared" si="0"/>
        <v>23</v>
      </c>
      <c r="M6" s="53" t="s">
        <v>62</v>
      </c>
      <c r="N6" s="31">
        <f t="shared" si="1"/>
        <v>16</v>
      </c>
      <c r="O6" s="63"/>
    </row>
    <row r="7" spans="1:15" s="10" customFormat="1" ht="12.75">
      <c r="A7" s="10">
        <f t="shared" si="2"/>
        <v>3</v>
      </c>
      <c r="B7" s="31" t="s">
        <v>20</v>
      </c>
      <c r="C7" s="31" t="s">
        <v>9</v>
      </c>
      <c r="D7" s="53">
        <v>3</v>
      </c>
      <c r="E7" s="53">
        <v>3</v>
      </c>
      <c r="F7" s="53">
        <v>4</v>
      </c>
      <c r="G7" s="53">
        <v>7</v>
      </c>
      <c r="H7" s="53">
        <v>4</v>
      </c>
      <c r="I7" s="53">
        <v>4</v>
      </c>
      <c r="J7" s="31"/>
      <c r="K7" s="31" t="s">
        <v>61</v>
      </c>
      <c r="L7" s="31">
        <f t="shared" si="0"/>
        <v>25</v>
      </c>
      <c r="M7" s="53" t="s">
        <v>62</v>
      </c>
      <c r="N7" s="31">
        <f t="shared" si="1"/>
        <v>18</v>
      </c>
      <c r="O7" s="64"/>
    </row>
    <row r="8" spans="1:15" s="10" customFormat="1" ht="12.75">
      <c r="A8" s="10">
        <f t="shared" si="2"/>
        <v>4</v>
      </c>
      <c r="B8" s="31" t="s">
        <v>13</v>
      </c>
      <c r="C8" s="31" t="s">
        <v>9</v>
      </c>
      <c r="D8" s="53">
        <v>5</v>
      </c>
      <c r="E8" s="53">
        <v>2</v>
      </c>
      <c r="F8" s="53">
        <v>1</v>
      </c>
      <c r="G8" s="53">
        <v>6</v>
      </c>
      <c r="H8" s="53">
        <v>5</v>
      </c>
      <c r="I8" s="53">
        <v>8</v>
      </c>
      <c r="J8" s="31"/>
      <c r="K8" s="31" t="s">
        <v>61</v>
      </c>
      <c r="L8" s="31">
        <f t="shared" si="0"/>
        <v>27</v>
      </c>
      <c r="M8" s="53" t="s">
        <v>62</v>
      </c>
      <c r="N8" s="31">
        <f t="shared" si="1"/>
        <v>19</v>
      </c>
      <c r="O8" s="63"/>
    </row>
    <row r="9" spans="1:15" s="10" customFormat="1" ht="12.75">
      <c r="A9" s="10">
        <f t="shared" si="2"/>
        <v>5</v>
      </c>
      <c r="B9" s="31" t="s">
        <v>15</v>
      </c>
      <c r="C9" s="31" t="s">
        <v>9</v>
      </c>
      <c r="D9" s="53">
        <v>9</v>
      </c>
      <c r="E9" s="53">
        <v>9</v>
      </c>
      <c r="F9" s="53">
        <v>2</v>
      </c>
      <c r="G9" s="53">
        <v>9</v>
      </c>
      <c r="H9" s="53">
        <v>3</v>
      </c>
      <c r="I9" s="53">
        <v>3</v>
      </c>
      <c r="J9" s="31"/>
      <c r="K9" s="31" t="s">
        <v>61</v>
      </c>
      <c r="L9" s="31">
        <f t="shared" si="0"/>
        <v>35</v>
      </c>
      <c r="M9" s="53" t="s">
        <v>62</v>
      </c>
      <c r="N9" s="31">
        <f t="shared" si="1"/>
        <v>26</v>
      </c>
      <c r="O9" s="64"/>
    </row>
    <row r="10" spans="1:15" s="10" customFormat="1" ht="12.75">
      <c r="A10" s="10">
        <f t="shared" si="2"/>
        <v>6</v>
      </c>
      <c r="B10" s="31" t="s">
        <v>34</v>
      </c>
      <c r="C10" s="31" t="s">
        <v>23</v>
      </c>
      <c r="D10" s="53">
        <v>8</v>
      </c>
      <c r="E10" s="53">
        <v>6</v>
      </c>
      <c r="F10" s="53">
        <v>8</v>
      </c>
      <c r="G10" s="53">
        <v>4</v>
      </c>
      <c r="H10" s="53">
        <v>6</v>
      </c>
      <c r="I10" s="53">
        <v>9</v>
      </c>
      <c r="J10" s="31"/>
      <c r="K10" s="31" t="s">
        <v>61</v>
      </c>
      <c r="L10" s="31">
        <f t="shared" si="0"/>
        <v>41</v>
      </c>
      <c r="M10" s="53" t="s">
        <v>62</v>
      </c>
      <c r="N10" s="31">
        <f t="shared" si="1"/>
        <v>32</v>
      </c>
      <c r="O10" s="64"/>
    </row>
    <row r="11" spans="1:15" s="10" customFormat="1" ht="12.75">
      <c r="A11" s="10">
        <f t="shared" si="2"/>
        <v>7</v>
      </c>
      <c r="B11" s="31" t="s">
        <v>21</v>
      </c>
      <c r="C11" s="31" t="s">
        <v>9</v>
      </c>
      <c r="D11" s="53">
        <v>6</v>
      </c>
      <c r="E11" s="53">
        <v>8</v>
      </c>
      <c r="F11" s="53">
        <v>35</v>
      </c>
      <c r="G11" s="53">
        <v>5</v>
      </c>
      <c r="H11" s="53">
        <v>8</v>
      </c>
      <c r="I11" s="53">
        <v>11</v>
      </c>
      <c r="J11" s="31"/>
      <c r="K11" s="31" t="s">
        <v>61</v>
      </c>
      <c r="L11" s="31">
        <f t="shared" si="0"/>
        <v>73</v>
      </c>
      <c r="M11" s="53" t="s">
        <v>62</v>
      </c>
      <c r="N11" s="31">
        <f t="shared" si="1"/>
        <v>38</v>
      </c>
      <c r="O11" s="64"/>
    </row>
    <row r="12" spans="1:15" s="10" customFormat="1" ht="12.75">
      <c r="A12" s="10">
        <f t="shared" si="2"/>
        <v>8</v>
      </c>
      <c r="B12" s="31" t="s">
        <v>14</v>
      </c>
      <c r="C12" s="31" t="s">
        <v>9</v>
      </c>
      <c r="D12" s="53">
        <v>7</v>
      </c>
      <c r="E12" s="53">
        <v>7</v>
      </c>
      <c r="F12" s="53">
        <v>6</v>
      </c>
      <c r="G12" s="53">
        <v>11</v>
      </c>
      <c r="H12" s="53">
        <v>35</v>
      </c>
      <c r="I12" s="53">
        <v>12</v>
      </c>
      <c r="J12" s="31"/>
      <c r="K12" s="31" t="s">
        <v>61</v>
      </c>
      <c r="L12" s="31">
        <f t="shared" si="0"/>
        <v>78</v>
      </c>
      <c r="M12" s="53" t="s">
        <v>62</v>
      </c>
      <c r="N12" s="31">
        <f t="shared" si="1"/>
        <v>43</v>
      </c>
      <c r="O12" s="64"/>
    </row>
    <row r="13" spans="1:15" s="10" customFormat="1" ht="12.75">
      <c r="A13" s="10">
        <f t="shared" si="2"/>
        <v>9</v>
      </c>
      <c r="B13" s="31" t="s">
        <v>11</v>
      </c>
      <c r="C13" s="31" t="s">
        <v>9</v>
      </c>
      <c r="D13" s="53">
        <v>2</v>
      </c>
      <c r="E13" s="53">
        <v>4</v>
      </c>
      <c r="F13" s="53">
        <v>35</v>
      </c>
      <c r="G13" s="53">
        <v>3</v>
      </c>
      <c r="H13" s="53">
        <v>35</v>
      </c>
      <c r="I13" s="53">
        <v>2</v>
      </c>
      <c r="J13" s="31"/>
      <c r="K13" s="31" t="s">
        <v>61</v>
      </c>
      <c r="L13" s="31">
        <f t="shared" si="0"/>
        <v>81</v>
      </c>
      <c r="M13" s="53" t="s">
        <v>62</v>
      </c>
      <c r="N13" s="31">
        <f t="shared" si="1"/>
        <v>46</v>
      </c>
      <c r="O13" s="64"/>
    </row>
    <row r="14" spans="1:15" s="10" customFormat="1" ht="12.75">
      <c r="A14" s="10">
        <f t="shared" si="2"/>
        <v>10</v>
      </c>
      <c r="B14" s="31" t="s">
        <v>35</v>
      </c>
      <c r="C14" s="31" t="s">
        <v>23</v>
      </c>
      <c r="D14" s="53">
        <v>14</v>
      </c>
      <c r="E14" s="53">
        <v>12</v>
      </c>
      <c r="F14" s="53">
        <v>5</v>
      </c>
      <c r="G14" s="53">
        <v>8</v>
      </c>
      <c r="H14" s="53">
        <v>11</v>
      </c>
      <c r="I14" s="53">
        <v>13</v>
      </c>
      <c r="J14" s="31"/>
      <c r="K14" s="31" t="s">
        <v>61</v>
      </c>
      <c r="L14" s="31">
        <f t="shared" si="0"/>
        <v>63</v>
      </c>
      <c r="M14" s="53" t="s">
        <v>62</v>
      </c>
      <c r="N14" s="31">
        <f t="shared" si="1"/>
        <v>49</v>
      </c>
      <c r="O14" s="64"/>
    </row>
    <row r="15" spans="1:15" s="10" customFormat="1" ht="12.75">
      <c r="A15" s="10">
        <f t="shared" si="2"/>
        <v>11</v>
      </c>
      <c r="B15" s="31" t="s">
        <v>18</v>
      </c>
      <c r="C15" s="31" t="s">
        <v>9</v>
      </c>
      <c r="D15" s="53">
        <v>11</v>
      </c>
      <c r="E15" s="53">
        <v>14</v>
      </c>
      <c r="F15" s="53">
        <v>9</v>
      </c>
      <c r="G15" s="53">
        <v>35</v>
      </c>
      <c r="H15" s="53">
        <v>9</v>
      </c>
      <c r="I15" s="53">
        <v>10</v>
      </c>
      <c r="J15" s="31"/>
      <c r="K15" s="31" t="s">
        <v>61</v>
      </c>
      <c r="L15" s="31">
        <f t="shared" si="0"/>
        <v>88</v>
      </c>
      <c r="M15" s="53" t="s">
        <v>62</v>
      </c>
      <c r="N15" s="31">
        <f t="shared" si="1"/>
        <v>53</v>
      </c>
      <c r="O15" s="64"/>
    </row>
    <row r="16" spans="1:15" s="10" customFormat="1" ht="12.75">
      <c r="A16" s="10">
        <f t="shared" si="2"/>
        <v>12</v>
      </c>
      <c r="B16" s="31" t="s">
        <v>17</v>
      </c>
      <c r="C16" s="31" t="s">
        <v>9</v>
      </c>
      <c r="D16" s="53">
        <v>10</v>
      </c>
      <c r="E16" s="53">
        <v>10</v>
      </c>
      <c r="F16" s="53">
        <v>10</v>
      </c>
      <c r="G16" s="53">
        <v>35</v>
      </c>
      <c r="H16" s="53">
        <v>13</v>
      </c>
      <c r="I16" s="53">
        <v>15</v>
      </c>
      <c r="J16" s="31"/>
      <c r="K16" s="31" t="s">
        <v>61</v>
      </c>
      <c r="L16" s="31">
        <f t="shared" si="0"/>
        <v>93</v>
      </c>
      <c r="M16" s="53" t="s">
        <v>62</v>
      </c>
      <c r="N16" s="31">
        <f t="shared" si="1"/>
        <v>58</v>
      </c>
      <c r="O16" s="64"/>
    </row>
    <row r="17" spans="1:15" s="10" customFormat="1" ht="12.75">
      <c r="A17" s="10">
        <f t="shared" si="2"/>
        <v>13</v>
      </c>
      <c r="B17" s="31" t="s">
        <v>27</v>
      </c>
      <c r="C17" s="31" t="s">
        <v>23</v>
      </c>
      <c r="D17" s="53">
        <v>16</v>
      </c>
      <c r="E17" s="53">
        <v>17</v>
      </c>
      <c r="F17" s="53">
        <v>14</v>
      </c>
      <c r="G17" s="53">
        <v>12</v>
      </c>
      <c r="H17" s="53">
        <v>12</v>
      </c>
      <c r="I17" s="53">
        <v>14</v>
      </c>
      <c r="J17" s="31"/>
      <c r="K17" s="31" t="s">
        <v>61</v>
      </c>
      <c r="L17" s="31">
        <f t="shared" si="0"/>
        <v>85</v>
      </c>
      <c r="M17" s="53" t="s">
        <v>62</v>
      </c>
      <c r="N17" s="31">
        <f t="shared" si="1"/>
        <v>68</v>
      </c>
      <c r="O17" s="64"/>
    </row>
    <row r="18" spans="1:15" s="10" customFormat="1" ht="12.75">
      <c r="A18" s="10">
        <f t="shared" si="2"/>
        <v>14</v>
      </c>
      <c r="B18" s="31" t="s">
        <v>32</v>
      </c>
      <c r="C18" s="31" t="s">
        <v>23</v>
      </c>
      <c r="D18" s="53">
        <v>19</v>
      </c>
      <c r="E18" s="53">
        <v>13</v>
      </c>
      <c r="F18" s="53">
        <v>7</v>
      </c>
      <c r="G18" s="53">
        <v>16</v>
      </c>
      <c r="H18" s="53">
        <v>16</v>
      </c>
      <c r="I18" s="53">
        <v>21</v>
      </c>
      <c r="J18" s="31"/>
      <c r="K18" s="31" t="s">
        <v>61</v>
      </c>
      <c r="L18" s="31">
        <f t="shared" si="0"/>
        <v>92</v>
      </c>
      <c r="M18" s="53" t="s">
        <v>62</v>
      </c>
      <c r="N18" s="31">
        <f t="shared" si="1"/>
        <v>71</v>
      </c>
      <c r="O18" s="64"/>
    </row>
    <row r="19" spans="1:15" s="10" customFormat="1" ht="12.75">
      <c r="A19" s="10">
        <f t="shared" si="2"/>
        <v>15</v>
      </c>
      <c r="B19" s="31" t="s">
        <v>30</v>
      </c>
      <c r="C19" s="31" t="s">
        <v>23</v>
      </c>
      <c r="D19" s="53">
        <v>17</v>
      </c>
      <c r="E19" s="53">
        <v>16</v>
      </c>
      <c r="F19" s="53">
        <v>15</v>
      </c>
      <c r="G19" s="53">
        <v>35</v>
      </c>
      <c r="H19" s="53">
        <v>14</v>
      </c>
      <c r="I19" s="53">
        <v>18</v>
      </c>
      <c r="J19" s="31"/>
      <c r="K19" s="31" t="s">
        <v>61</v>
      </c>
      <c r="L19" s="31">
        <f t="shared" si="0"/>
        <v>115</v>
      </c>
      <c r="M19" s="53" t="s">
        <v>62</v>
      </c>
      <c r="N19" s="31">
        <f t="shared" si="1"/>
        <v>80</v>
      </c>
      <c r="O19" s="64"/>
    </row>
    <row r="20" spans="1:15" s="10" customFormat="1" ht="12.75">
      <c r="A20" s="10">
        <f t="shared" si="2"/>
        <v>16</v>
      </c>
      <c r="B20" s="31" t="s">
        <v>25</v>
      </c>
      <c r="C20" s="31" t="s">
        <v>23</v>
      </c>
      <c r="D20" s="53">
        <v>18</v>
      </c>
      <c r="E20" s="53">
        <v>19</v>
      </c>
      <c r="F20" s="53">
        <v>17</v>
      </c>
      <c r="G20" s="53">
        <v>13</v>
      </c>
      <c r="H20" s="53">
        <v>21</v>
      </c>
      <c r="I20" s="53">
        <v>23</v>
      </c>
      <c r="J20" s="31"/>
      <c r="K20" s="31" t="s">
        <v>61</v>
      </c>
      <c r="L20" s="31">
        <f t="shared" si="0"/>
        <v>111</v>
      </c>
      <c r="M20" s="53" t="s">
        <v>62</v>
      </c>
      <c r="N20" s="31">
        <f t="shared" si="1"/>
        <v>88</v>
      </c>
      <c r="O20" s="64"/>
    </row>
    <row r="21" spans="1:15" s="10" customFormat="1" ht="12.75">
      <c r="A21" s="10">
        <f t="shared" si="2"/>
        <v>17</v>
      </c>
      <c r="B21" s="31" t="s">
        <v>77</v>
      </c>
      <c r="C21" s="31" t="s">
        <v>23</v>
      </c>
      <c r="D21" s="53">
        <v>35</v>
      </c>
      <c r="E21" s="53">
        <v>20</v>
      </c>
      <c r="F21" s="53">
        <v>16</v>
      </c>
      <c r="G21" s="53">
        <v>15</v>
      </c>
      <c r="H21" s="53">
        <v>15</v>
      </c>
      <c r="I21" s="53">
        <v>24</v>
      </c>
      <c r="J21" s="31"/>
      <c r="K21" s="31" t="s">
        <v>61</v>
      </c>
      <c r="L21" s="31">
        <f t="shared" si="0"/>
        <v>125</v>
      </c>
      <c r="M21" s="53" t="s">
        <v>62</v>
      </c>
      <c r="N21" s="31">
        <f t="shared" si="1"/>
        <v>90</v>
      </c>
      <c r="O21" s="64"/>
    </row>
    <row r="22" spans="1:15" s="10" customFormat="1" ht="12.75">
      <c r="A22" s="10">
        <f t="shared" si="2"/>
        <v>18</v>
      </c>
      <c r="B22" s="31" t="s">
        <v>22</v>
      </c>
      <c r="C22" s="31" t="s">
        <v>9</v>
      </c>
      <c r="D22" s="53">
        <v>12</v>
      </c>
      <c r="E22" s="53">
        <v>35</v>
      </c>
      <c r="F22" s="53">
        <v>35</v>
      </c>
      <c r="G22" s="53">
        <v>35</v>
      </c>
      <c r="H22" s="53">
        <v>7</v>
      </c>
      <c r="I22" s="53">
        <v>5</v>
      </c>
      <c r="J22" s="31"/>
      <c r="K22" s="31" t="s">
        <v>61</v>
      </c>
      <c r="L22" s="31">
        <f t="shared" si="0"/>
        <v>129</v>
      </c>
      <c r="M22" s="53" t="s">
        <v>62</v>
      </c>
      <c r="N22" s="31">
        <f t="shared" si="1"/>
        <v>94</v>
      </c>
      <c r="O22" s="64"/>
    </row>
    <row r="23" spans="1:15" s="10" customFormat="1" ht="12.75">
      <c r="A23" s="10">
        <f t="shared" si="2"/>
        <v>19</v>
      </c>
      <c r="B23" s="31" t="s">
        <v>100</v>
      </c>
      <c r="C23" s="31" t="s">
        <v>9</v>
      </c>
      <c r="D23" s="53">
        <v>35</v>
      </c>
      <c r="E23" s="53">
        <v>35</v>
      </c>
      <c r="F23" s="53">
        <v>35</v>
      </c>
      <c r="G23" s="53">
        <v>10</v>
      </c>
      <c r="H23" s="53">
        <v>10</v>
      </c>
      <c r="I23" s="53">
        <v>6</v>
      </c>
      <c r="J23" s="31"/>
      <c r="K23" s="31" t="s">
        <v>61</v>
      </c>
      <c r="L23" s="31">
        <f t="shared" si="0"/>
        <v>131</v>
      </c>
      <c r="M23" s="53" t="s">
        <v>62</v>
      </c>
      <c r="N23" s="31">
        <f t="shared" si="1"/>
        <v>96</v>
      </c>
      <c r="O23" s="64"/>
    </row>
    <row r="24" spans="1:15" s="10" customFormat="1" ht="12.75">
      <c r="A24" s="10">
        <f t="shared" si="2"/>
        <v>20</v>
      </c>
      <c r="B24" s="31" t="s">
        <v>16</v>
      </c>
      <c r="C24" s="31" t="s">
        <v>9</v>
      </c>
      <c r="D24" s="53">
        <v>13</v>
      </c>
      <c r="E24" s="53">
        <v>11</v>
      </c>
      <c r="F24" s="53">
        <v>11</v>
      </c>
      <c r="G24" s="53">
        <v>35</v>
      </c>
      <c r="H24" s="53">
        <v>35</v>
      </c>
      <c r="I24" s="53">
        <v>35</v>
      </c>
      <c r="J24" s="31"/>
      <c r="K24" s="31" t="s">
        <v>61</v>
      </c>
      <c r="L24" s="31">
        <f t="shared" si="0"/>
        <v>140</v>
      </c>
      <c r="M24" s="53" t="s">
        <v>62</v>
      </c>
      <c r="N24" s="31">
        <f t="shared" si="1"/>
        <v>105</v>
      </c>
      <c r="O24" s="64"/>
    </row>
    <row r="25" spans="1:15" s="10" customFormat="1" ht="12.75">
      <c r="A25" s="10">
        <f t="shared" si="2"/>
        <v>21</v>
      </c>
      <c r="B25" s="31" t="s">
        <v>38</v>
      </c>
      <c r="C25" s="31" t="s">
        <v>36</v>
      </c>
      <c r="D25" s="53">
        <v>24</v>
      </c>
      <c r="E25" s="53">
        <v>22</v>
      </c>
      <c r="F25" s="53">
        <v>20</v>
      </c>
      <c r="G25" s="53">
        <v>18</v>
      </c>
      <c r="H25" s="53">
        <v>22</v>
      </c>
      <c r="I25" s="53">
        <v>27</v>
      </c>
      <c r="J25" s="31"/>
      <c r="K25" s="31" t="s">
        <v>61</v>
      </c>
      <c r="L25" s="31">
        <f t="shared" si="0"/>
        <v>133</v>
      </c>
      <c r="M25" s="53" t="s">
        <v>62</v>
      </c>
      <c r="N25" s="31">
        <f t="shared" si="1"/>
        <v>106</v>
      </c>
      <c r="O25" s="64"/>
    </row>
    <row r="26" spans="1:15" s="10" customFormat="1" ht="12.75">
      <c r="A26" s="10">
        <f t="shared" si="2"/>
        <v>22</v>
      </c>
      <c r="B26" s="31" t="s">
        <v>29</v>
      </c>
      <c r="C26" s="31" t="s">
        <v>23</v>
      </c>
      <c r="D26" s="53">
        <v>21</v>
      </c>
      <c r="E26" s="53">
        <v>18</v>
      </c>
      <c r="F26" s="53">
        <v>13</v>
      </c>
      <c r="G26" s="53">
        <v>35</v>
      </c>
      <c r="H26" s="53">
        <v>35</v>
      </c>
      <c r="I26" s="53">
        <v>19</v>
      </c>
      <c r="J26" s="31"/>
      <c r="K26" s="31" t="s">
        <v>61</v>
      </c>
      <c r="L26" s="31">
        <f t="shared" si="0"/>
        <v>141</v>
      </c>
      <c r="M26" s="53" t="s">
        <v>62</v>
      </c>
      <c r="N26" s="31">
        <f t="shared" si="1"/>
        <v>106</v>
      </c>
      <c r="O26" s="63"/>
    </row>
    <row r="27" spans="1:15" s="10" customFormat="1" ht="12.75">
      <c r="A27" s="10">
        <v>29</v>
      </c>
      <c r="B27" s="31" t="s">
        <v>33</v>
      </c>
      <c r="C27" s="31" t="s">
        <v>23</v>
      </c>
      <c r="D27" s="53">
        <v>23</v>
      </c>
      <c r="E27" s="53">
        <v>21</v>
      </c>
      <c r="F27" s="53">
        <v>19</v>
      </c>
      <c r="G27" s="53">
        <v>21</v>
      </c>
      <c r="H27" s="53">
        <v>35</v>
      </c>
      <c r="I27" s="53">
        <v>25</v>
      </c>
      <c r="J27" s="31"/>
      <c r="K27" s="31" t="s">
        <v>61</v>
      </c>
      <c r="L27" s="31">
        <f t="shared" si="0"/>
        <v>144</v>
      </c>
      <c r="M27" s="53" t="s">
        <v>62</v>
      </c>
      <c r="N27" s="31">
        <f t="shared" si="1"/>
        <v>109</v>
      </c>
      <c r="O27" s="63"/>
    </row>
    <row r="28" spans="1:15" s="10" customFormat="1" ht="12.75">
      <c r="A28" s="10">
        <f>A27+1</f>
        <v>30</v>
      </c>
      <c r="B28" s="31" t="s">
        <v>84</v>
      </c>
      <c r="C28" s="31" t="s">
        <v>54</v>
      </c>
      <c r="D28" s="53">
        <v>35</v>
      </c>
      <c r="E28" s="53">
        <v>35</v>
      </c>
      <c r="F28" s="53">
        <v>18</v>
      </c>
      <c r="G28" s="53">
        <v>19</v>
      </c>
      <c r="H28" s="53">
        <v>19</v>
      </c>
      <c r="I28" s="53">
        <v>20</v>
      </c>
      <c r="J28" s="31"/>
      <c r="K28" s="31" t="s">
        <v>61</v>
      </c>
      <c r="L28" s="31">
        <f t="shared" si="0"/>
        <v>146</v>
      </c>
      <c r="M28" s="53" t="s">
        <v>62</v>
      </c>
      <c r="N28" s="31">
        <f t="shared" si="1"/>
        <v>111</v>
      </c>
      <c r="O28" s="64"/>
    </row>
    <row r="29" spans="1:15" s="10" customFormat="1" ht="12.75">
      <c r="A29" s="10">
        <f>A28+1</f>
        <v>31</v>
      </c>
      <c r="B29" s="31" t="s">
        <v>31</v>
      </c>
      <c r="C29" s="31" t="s">
        <v>23</v>
      </c>
      <c r="D29" s="53">
        <v>22</v>
      </c>
      <c r="E29" s="53">
        <v>35</v>
      </c>
      <c r="F29" s="53">
        <v>35</v>
      </c>
      <c r="G29" s="53">
        <v>14</v>
      </c>
      <c r="H29" s="53">
        <v>17</v>
      </c>
      <c r="I29" s="53">
        <v>26</v>
      </c>
      <c r="J29" s="31"/>
      <c r="K29" s="31" t="s">
        <v>61</v>
      </c>
      <c r="L29" s="31">
        <f t="shared" si="0"/>
        <v>149</v>
      </c>
      <c r="M29" s="53" t="s">
        <v>62</v>
      </c>
      <c r="N29" s="31">
        <f t="shared" si="1"/>
        <v>114</v>
      </c>
      <c r="O29" s="63"/>
    </row>
    <row r="30" spans="1:15" s="10" customFormat="1" ht="12.75">
      <c r="A30" s="10">
        <f>A29+1</f>
        <v>32</v>
      </c>
      <c r="B30" s="31" t="s">
        <v>80</v>
      </c>
      <c r="C30" s="31" t="s">
        <v>9</v>
      </c>
      <c r="D30" s="53">
        <v>35</v>
      </c>
      <c r="E30" s="53">
        <v>15</v>
      </c>
      <c r="F30" s="53">
        <v>12</v>
      </c>
      <c r="G30" s="53">
        <v>35</v>
      </c>
      <c r="H30" s="53">
        <v>35</v>
      </c>
      <c r="I30" s="53">
        <v>17</v>
      </c>
      <c r="J30" s="31"/>
      <c r="K30" s="31" t="s">
        <v>61</v>
      </c>
      <c r="L30" s="31">
        <f t="shared" si="0"/>
        <v>149</v>
      </c>
      <c r="M30" s="53" t="s">
        <v>62</v>
      </c>
      <c r="N30" s="31">
        <f t="shared" si="1"/>
        <v>114</v>
      </c>
      <c r="O30" s="64"/>
    </row>
    <row r="31" spans="1:15" s="10" customFormat="1" ht="12.75">
      <c r="A31" s="10">
        <f aca="true" t="shared" si="3" ref="A31:A38">A30+1</f>
        <v>33</v>
      </c>
      <c r="B31" s="31" t="s">
        <v>98</v>
      </c>
      <c r="C31" s="31" t="s">
        <v>54</v>
      </c>
      <c r="D31" s="53">
        <v>35</v>
      </c>
      <c r="E31" s="53">
        <v>35</v>
      </c>
      <c r="F31" s="53">
        <v>35</v>
      </c>
      <c r="G31" s="53">
        <v>17</v>
      </c>
      <c r="H31" s="53">
        <v>18</v>
      </c>
      <c r="I31" s="53">
        <v>16</v>
      </c>
      <c r="J31" s="31"/>
      <c r="K31" s="31" t="s">
        <v>61</v>
      </c>
      <c r="L31" s="31">
        <f t="shared" si="0"/>
        <v>156</v>
      </c>
      <c r="M31" s="53" t="s">
        <v>62</v>
      </c>
      <c r="N31" s="31">
        <f t="shared" si="1"/>
        <v>121</v>
      </c>
      <c r="O31" s="63"/>
    </row>
    <row r="32" spans="1:15" s="10" customFormat="1" ht="12.75">
      <c r="A32" s="10">
        <f t="shared" si="3"/>
        <v>34</v>
      </c>
      <c r="B32" s="31" t="s">
        <v>66</v>
      </c>
      <c r="C32" s="31" t="s">
        <v>54</v>
      </c>
      <c r="D32" s="53">
        <v>25</v>
      </c>
      <c r="E32" s="53">
        <v>24</v>
      </c>
      <c r="F32" s="53">
        <v>35</v>
      </c>
      <c r="G32" s="53">
        <v>22</v>
      </c>
      <c r="H32" s="53">
        <v>23</v>
      </c>
      <c r="I32" s="53">
        <v>29</v>
      </c>
      <c r="J32" s="31"/>
      <c r="K32" s="31" t="s">
        <v>61</v>
      </c>
      <c r="L32" s="31">
        <f t="shared" si="0"/>
        <v>158</v>
      </c>
      <c r="M32" s="53" t="s">
        <v>62</v>
      </c>
      <c r="N32" s="31">
        <f t="shared" si="1"/>
        <v>123</v>
      </c>
      <c r="O32" s="64"/>
    </row>
    <row r="33" spans="1:15" s="10" customFormat="1" ht="12.75">
      <c r="A33" s="10">
        <f t="shared" si="3"/>
        <v>35</v>
      </c>
      <c r="B33" s="31" t="s">
        <v>67</v>
      </c>
      <c r="C33" s="31" t="s">
        <v>54</v>
      </c>
      <c r="D33" s="53">
        <v>26</v>
      </c>
      <c r="E33" s="53">
        <v>25</v>
      </c>
      <c r="F33" s="53">
        <v>21</v>
      </c>
      <c r="G33" s="53">
        <v>23</v>
      </c>
      <c r="H33" s="53">
        <v>35</v>
      </c>
      <c r="I33" s="53">
        <v>31</v>
      </c>
      <c r="J33" s="31"/>
      <c r="K33" s="31" t="s">
        <v>61</v>
      </c>
      <c r="L33" s="31">
        <f t="shared" si="0"/>
        <v>161</v>
      </c>
      <c r="M33" s="53" t="s">
        <v>62</v>
      </c>
      <c r="N33" s="31">
        <f t="shared" si="1"/>
        <v>126</v>
      </c>
      <c r="O33" s="63"/>
    </row>
    <row r="34" spans="1:15" s="10" customFormat="1" ht="12.75">
      <c r="A34" s="10">
        <f t="shared" si="3"/>
        <v>36</v>
      </c>
      <c r="B34" s="31" t="s">
        <v>81</v>
      </c>
      <c r="C34" s="31" t="s">
        <v>23</v>
      </c>
      <c r="D34" s="53">
        <v>35</v>
      </c>
      <c r="E34" s="53">
        <v>23</v>
      </c>
      <c r="F34" s="53">
        <v>35</v>
      </c>
      <c r="G34" s="53">
        <v>20</v>
      </c>
      <c r="H34" s="53">
        <v>20</v>
      </c>
      <c r="I34" s="53">
        <v>28</v>
      </c>
      <c r="J34" s="31"/>
      <c r="K34" s="31" t="s">
        <v>61</v>
      </c>
      <c r="L34" s="31">
        <f t="shared" si="0"/>
        <v>161</v>
      </c>
      <c r="M34" s="53" t="s">
        <v>62</v>
      </c>
      <c r="N34" s="31">
        <f t="shared" si="1"/>
        <v>126</v>
      </c>
      <c r="O34" s="63"/>
    </row>
    <row r="35" spans="1:15" s="10" customFormat="1" ht="12.75">
      <c r="A35" s="10">
        <f t="shared" si="3"/>
        <v>37</v>
      </c>
      <c r="B35" s="31" t="s">
        <v>68</v>
      </c>
      <c r="C35" s="31" t="s">
        <v>23</v>
      </c>
      <c r="D35" s="53">
        <v>20</v>
      </c>
      <c r="E35" s="53">
        <v>35</v>
      </c>
      <c r="F35" s="53">
        <v>35</v>
      </c>
      <c r="G35" s="53">
        <v>35</v>
      </c>
      <c r="H35" s="53">
        <v>35</v>
      </c>
      <c r="I35" s="53">
        <v>22</v>
      </c>
      <c r="J35" s="31"/>
      <c r="K35" s="31" t="s">
        <v>61</v>
      </c>
      <c r="L35" s="31">
        <f t="shared" si="0"/>
        <v>182</v>
      </c>
      <c r="M35" s="53" t="s">
        <v>62</v>
      </c>
      <c r="N35" s="31">
        <f t="shared" si="1"/>
        <v>147</v>
      </c>
      <c r="O35" s="63"/>
    </row>
    <row r="36" spans="1:15" s="10" customFormat="1" ht="12.75">
      <c r="A36" s="10">
        <f t="shared" si="3"/>
        <v>38</v>
      </c>
      <c r="B36" s="31" t="s">
        <v>69</v>
      </c>
      <c r="C36" s="31" t="s">
        <v>9</v>
      </c>
      <c r="D36" s="53">
        <v>15</v>
      </c>
      <c r="E36" s="53">
        <v>35</v>
      </c>
      <c r="F36" s="53">
        <v>35</v>
      </c>
      <c r="G36" s="53">
        <v>35</v>
      </c>
      <c r="H36" s="53">
        <v>35</v>
      </c>
      <c r="I36" s="53">
        <v>35</v>
      </c>
      <c r="J36" s="31"/>
      <c r="K36" s="31" t="s">
        <v>61</v>
      </c>
      <c r="L36" s="31">
        <f t="shared" si="0"/>
        <v>190</v>
      </c>
      <c r="M36" s="53" t="s">
        <v>62</v>
      </c>
      <c r="N36" s="31">
        <f t="shared" si="1"/>
        <v>155</v>
      </c>
      <c r="O36" s="63"/>
    </row>
    <row r="37" spans="1:15" s="10" customFormat="1" ht="12.75">
      <c r="A37" s="10">
        <f t="shared" si="3"/>
        <v>39</v>
      </c>
      <c r="B37" s="31" t="s">
        <v>111</v>
      </c>
      <c r="C37" s="31" t="s">
        <v>36</v>
      </c>
      <c r="D37" s="53">
        <v>35</v>
      </c>
      <c r="E37" s="53">
        <v>35</v>
      </c>
      <c r="F37" s="53">
        <v>35</v>
      </c>
      <c r="G37" s="53">
        <v>35</v>
      </c>
      <c r="H37" s="53">
        <v>35</v>
      </c>
      <c r="I37" s="53">
        <v>30</v>
      </c>
      <c r="J37" s="31"/>
      <c r="K37" s="31" t="s">
        <v>61</v>
      </c>
      <c r="L37" s="31">
        <f t="shared" si="0"/>
        <v>205</v>
      </c>
      <c r="M37" s="53" t="s">
        <v>62</v>
      </c>
      <c r="N37" s="31">
        <f t="shared" si="1"/>
        <v>170</v>
      </c>
      <c r="O37" s="63"/>
    </row>
    <row r="38" spans="1:15" s="10" customFormat="1" ht="12.75">
      <c r="A38" s="10">
        <f t="shared" si="3"/>
        <v>40</v>
      </c>
      <c r="B38" s="31" t="s">
        <v>63</v>
      </c>
      <c r="C38" s="31"/>
      <c r="D38" s="53">
        <v>35</v>
      </c>
      <c r="E38" s="53">
        <v>35</v>
      </c>
      <c r="F38" s="53">
        <v>35</v>
      </c>
      <c r="G38" s="53">
        <v>35</v>
      </c>
      <c r="H38" s="53">
        <v>35</v>
      </c>
      <c r="I38" s="53">
        <v>35</v>
      </c>
      <c r="J38" s="31"/>
      <c r="K38" s="31" t="s">
        <v>61</v>
      </c>
      <c r="L38" s="31">
        <f t="shared" si="0"/>
        <v>210</v>
      </c>
      <c r="M38" s="53" t="s">
        <v>62</v>
      </c>
      <c r="N38" s="31">
        <f t="shared" si="1"/>
        <v>175</v>
      </c>
      <c r="O38" s="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cp:lastPrinted>2012-06-03T10:13:06Z</cp:lastPrinted>
  <dcterms:created xsi:type="dcterms:W3CDTF">2011-10-17T08:30:46Z</dcterms:created>
  <dcterms:modified xsi:type="dcterms:W3CDTF">2012-09-30T19:09:38Z</dcterms:modified>
  <cp:category/>
  <cp:version/>
  <cp:contentType/>
  <cp:contentStatus/>
</cp:coreProperties>
</file>