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firstSheet="1" activeTab="5"/>
  </bookViews>
  <sheets>
    <sheet name="BSC-stand" sheetId="1" r:id="rId1"/>
    <sheet name="wedstrijd 1" sheetId="2" r:id="rId2"/>
    <sheet name="wedstrijd 2" sheetId="3" r:id="rId3"/>
    <sheet name="wedstrijd 3" sheetId="4" r:id="rId4"/>
    <sheet name="wedstrijd 4" sheetId="5" r:id="rId5"/>
    <sheet name="wedstrijd 5" sheetId="6" r:id="rId6"/>
    <sheet name="finale" sheetId="7" r:id="rId7"/>
    <sheet name="Zilveren Haak" sheetId="8" r:id="rId8"/>
    <sheet name="Puntenklassement" sheetId="9" r:id="rId9"/>
    <sheet name="Blad1" sheetId="10" r:id="rId10"/>
  </sheets>
  <definedNames/>
  <calcPr fullCalcOnLoad="1"/>
</workbook>
</file>

<file path=xl/sharedStrings.xml><?xml version="1.0" encoding="utf-8"?>
<sst xmlns="http://schemas.openxmlformats.org/spreadsheetml/2006/main" count="703" uniqueCount="167">
  <si>
    <t>uitslag op:</t>
  </si>
  <si>
    <t>naam</t>
  </si>
  <si>
    <t>100gram</t>
  </si>
  <si>
    <t>125gram</t>
  </si>
  <si>
    <t>150gram</t>
  </si>
  <si>
    <t>175gram</t>
  </si>
  <si>
    <t>gemiddelde</t>
  </si>
  <si>
    <t>finale</t>
  </si>
  <si>
    <t>einduitslag</t>
  </si>
  <si>
    <t>A</t>
  </si>
  <si>
    <t>boven 200m</t>
  </si>
  <si>
    <t>B</t>
  </si>
  <si>
    <t>C</t>
  </si>
  <si>
    <t>worp 1</t>
  </si>
  <si>
    <t>worp 2</t>
  </si>
  <si>
    <t>worp 3</t>
  </si>
  <si>
    <t>worp 4</t>
  </si>
  <si>
    <t>worp 5</t>
  </si>
  <si>
    <t>worp 6</t>
  </si>
  <si>
    <t>worp 7</t>
  </si>
  <si>
    <t>worp 8</t>
  </si>
  <si>
    <t>nr</t>
  </si>
  <si>
    <t>gew</t>
  </si>
  <si>
    <t>meters</t>
  </si>
  <si>
    <t>TOTALE AFSTAND:</t>
  </si>
  <si>
    <t>uitslag</t>
  </si>
  <si>
    <t xml:space="preserve">TOTAAL: </t>
  </si>
  <si>
    <t>min slechtste resultaat</t>
  </si>
  <si>
    <t>Totaal</t>
  </si>
  <si>
    <t>NAAM</t>
  </si>
  <si>
    <t>worp 9</t>
  </si>
  <si>
    <t>alle anderen</t>
  </si>
  <si>
    <t>BSC Kampioenschap wedstrijd 1 te Zwijndrecht</t>
  </si>
  <si>
    <t>BSC Kampioenschap wedstrijd 5 te Zwijndrecht</t>
  </si>
  <si>
    <t>V = Veteraan ; SV = Super Veteraan</t>
  </si>
  <si>
    <t>afstand</t>
  </si>
  <si>
    <t>beste</t>
  </si>
  <si>
    <t>150m tot 200m</t>
  </si>
  <si>
    <t>150gr</t>
  </si>
  <si>
    <t>gewicht</t>
  </si>
  <si>
    <t>gekozen</t>
  </si>
  <si>
    <t>J</t>
  </si>
  <si>
    <t>-18 jaar</t>
  </si>
  <si>
    <t xml:space="preserve">Hoogste </t>
  </si>
  <si>
    <t>Female</t>
  </si>
  <si>
    <t>J1</t>
  </si>
  <si>
    <t>J2</t>
  </si>
  <si>
    <t>F</t>
  </si>
  <si>
    <t>onder 150m</t>
  </si>
  <si>
    <t>Kampioenschap BSC : finale 2019</t>
  </si>
  <si>
    <t>cat</t>
  </si>
  <si>
    <t>lftd</t>
  </si>
  <si>
    <t xml:space="preserve">Heinz Rebecca </t>
  </si>
  <si>
    <t>De Laet Eugene</t>
  </si>
  <si>
    <t>Anthonissen Jan</t>
  </si>
  <si>
    <t>Agneessens Gregory</t>
  </si>
  <si>
    <t>Goddaert Ludwig</t>
  </si>
  <si>
    <t>Baert Gerry</t>
  </si>
  <si>
    <t>Campion Alain</t>
  </si>
  <si>
    <t>De Cock Walter</t>
  </si>
  <si>
    <t xml:space="preserve">Bogaert Gino </t>
  </si>
  <si>
    <t>Bursens Herman</t>
  </si>
  <si>
    <t>Verheyen Eric</t>
  </si>
  <si>
    <t>Opdebeeck Erik</t>
  </si>
  <si>
    <t>Martens Erwin</t>
  </si>
  <si>
    <t>Defernez Raphael</t>
  </si>
  <si>
    <t>De Clercq Peter</t>
  </si>
  <si>
    <t>Abbruzzese Franco</t>
  </si>
  <si>
    <t>Folcke Olivier</t>
  </si>
  <si>
    <t xml:space="preserve">Langendries Danny </t>
  </si>
  <si>
    <t>Defernez Baptiste</t>
  </si>
  <si>
    <t>V</t>
  </si>
  <si>
    <t>SV</t>
  </si>
  <si>
    <t>Heins Rebecca</t>
  </si>
  <si>
    <t>Baptiste Defernez</t>
  </si>
  <si>
    <t>F1</t>
  </si>
  <si>
    <t>F2</t>
  </si>
  <si>
    <t>Opdebeeck Ryan</t>
  </si>
  <si>
    <t>Bogaert Gino</t>
  </si>
  <si>
    <t>Oschman Nigel</t>
  </si>
  <si>
    <t>Van Cauwenberghe Kris</t>
  </si>
  <si>
    <t>Oschman Rob</t>
  </si>
  <si>
    <t>Bos Erik</t>
  </si>
  <si>
    <t>Peeters Erik</t>
  </si>
  <si>
    <t>Van Bulck Steve</t>
  </si>
  <si>
    <t>Campion Martine</t>
  </si>
  <si>
    <t>Verbruggen Bernard</t>
  </si>
  <si>
    <t>Alain Campion</t>
  </si>
  <si>
    <t>Kris Vancauwenberghe</t>
  </si>
  <si>
    <t>Franco Abbruzzese</t>
  </si>
  <si>
    <t>Danny Langhendries</t>
  </si>
  <si>
    <t>Rosman Rob</t>
  </si>
  <si>
    <t>Erik Opdebeeck</t>
  </si>
  <si>
    <t>Peter De Clercq</t>
  </si>
  <si>
    <t>Steve Van Bulck</t>
  </si>
  <si>
    <t>Gerry Baert</t>
  </si>
  <si>
    <t>Ludwig Goddaert</t>
  </si>
  <si>
    <t>Erwin Martens</t>
  </si>
  <si>
    <t>Abeloos Patrick</t>
  </si>
  <si>
    <t>Baeckelandt Maarten</t>
  </si>
  <si>
    <t xml:space="preserve">Gino Bogaert </t>
  </si>
  <si>
    <t>Olivier Folcke</t>
  </si>
  <si>
    <t>Raphael Defernez</t>
  </si>
  <si>
    <t>Timmerman Bert</t>
  </si>
  <si>
    <t>12 oktober 2019</t>
  </si>
  <si>
    <t>Langhendries Danny</t>
  </si>
  <si>
    <t>afzwakkende wind 4-&gt;3 Z-ZW -&gt; Z ; droog 18graden</t>
  </si>
  <si>
    <t>m</t>
  </si>
  <si>
    <t>BSC Kampioenschap wedstrijd …... te Zwijndrecht</t>
  </si>
  <si>
    <t>worp 10</t>
  </si>
  <si>
    <t>weer :</t>
  </si>
  <si>
    <t>29/02/2020</t>
  </si>
  <si>
    <t>Eric Verheyen</t>
  </si>
  <si>
    <t>Jan Anthonissen</t>
  </si>
  <si>
    <t>Rebecca Heins</t>
  </si>
  <si>
    <t>Herman Bursens</t>
  </si>
  <si>
    <t>Kris Van Cauwenberghe</t>
  </si>
  <si>
    <t>Eugene de laet</t>
  </si>
  <si>
    <t xml:space="preserve">Olivier Folcke </t>
  </si>
  <si>
    <t xml:space="preserve">Gerry Baert </t>
  </si>
  <si>
    <t>Andre Becquet</t>
  </si>
  <si>
    <t xml:space="preserve">Bernard Verbruggen </t>
  </si>
  <si>
    <t xml:space="preserve">Walter De Cock </t>
  </si>
  <si>
    <t>Bert Timmermans</t>
  </si>
  <si>
    <t>Erik Peeters</t>
  </si>
  <si>
    <t>Rob Rosman</t>
  </si>
  <si>
    <t>Baptiste defernez</t>
  </si>
  <si>
    <t xml:space="preserve">Gregory Agneessens </t>
  </si>
  <si>
    <t>weer : 9 tot 11 graden, 5-7 Bft Z-&gt;W-ZW, buien</t>
  </si>
  <si>
    <t xml:space="preserve">Danny Langhendries </t>
  </si>
  <si>
    <t xml:space="preserve">Langhendries Danny </t>
  </si>
  <si>
    <t>Stand BSC-kampioenschap 2020</t>
  </si>
  <si>
    <t>A-N</t>
  </si>
  <si>
    <t>Belgische Surfcasting Club vzw Puntenklassement 2020</t>
  </si>
  <si>
    <t>Belgische Surfcasting Club vzw klassement 2020 Zilveren Haak Zeehengelsportmagazine</t>
  </si>
  <si>
    <t>11 juli 2020</t>
  </si>
  <si>
    <t>BSC Kampioenschap 2de wedstrijd Zwijndrecht</t>
  </si>
  <si>
    <t>Eugene De Laet</t>
  </si>
  <si>
    <t>Bernard Verbruggen</t>
  </si>
  <si>
    <t>Walter De Cock</t>
  </si>
  <si>
    <t>Franky Savat</t>
  </si>
  <si>
    <t>Ludo Reussens</t>
  </si>
  <si>
    <t>Gino Bogaert</t>
  </si>
  <si>
    <t>Martijn Hoogkamer</t>
  </si>
  <si>
    <t>1bft ZW -&gt; NW3 ; af en toe bewolkt 20 graden</t>
  </si>
  <si>
    <t>Savat Franky</t>
  </si>
  <si>
    <t>Timmermans Bert</t>
  </si>
  <si>
    <t>12-9-2020</t>
  </si>
  <si>
    <t>Reussens Ludo</t>
  </si>
  <si>
    <t>Van den Bulck Steve</t>
  </si>
  <si>
    <t>ZW-&gt;W 3 bft ; zonnig en droog ; 21 graden</t>
  </si>
  <si>
    <t>Martine Campion</t>
  </si>
  <si>
    <t>BSC Kampioenschap 4de wedstrijd Zwijndrecht</t>
  </si>
  <si>
    <t>BSC Kampioenschap wedstrijd 3 Zwijndrecht</t>
  </si>
  <si>
    <t xml:space="preserve">De Clercq Peter </t>
  </si>
  <si>
    <t>26 september 2020</t>
  </si>
  <si>
    <t>Gregory Agneessens</t>
  </si>
  <si>
    <t>20 graden ; zonnig, veranderlijke wind ZW&lt;-&gt;NW</t>
  </si>
  <si>
    <t>10 oktober 2020</t>
  </si>
  <si>
    <t>Walter de Cock</t>
  </si>
  <si>
    <t xml:space="preserve">weer : </t>
  </si>
  <si>
    <t>Dany Langhendries</t>
  </si>
  <si>
    <t>Kris Vancauwenbergh</t>
  </si>
  <si>
    <t>Ryan Opdebeeck</t>
  </si>
  <si>
    <t>Stephan Moulin</t>
  </si>
  <si>
    <t xml:space="preserve">Eric Verheyen </t>
  </si>
  <si>
    <t>enkele buien, wind 2 tot 4 bft ZW / W ; 12 graden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</si>
</sst>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0.00;[Red]0.00"/>
    <numFmt numFmtId="175" formatCode="dd/mm/yyyy"/>
    <numFmt numFmtId="176" formatCode="dd\-mmm\-yy"/>
    <numFmt numFmtId="177" formatCode="#,##0.00\ _€"/>
    <numFmt numFmtId="178" formatCode="[$-813]dddd\ d\ mmmm\ yyyy"/>
    <numFmt numFmtId="179" formatCode="[$-813]dd\-mmm\-yy;@"/>
    <numFmt numFmtId="180" formatCode="[$-813]d\ mmmm\ yyyy;@"/>
    <numFmt numFmtId="181" formatCode="[$-813]dddd\ d\ mmmm\ yyyy;@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</numFmts>
  <fonts count="55"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b/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 style="thick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n">
        <color indexed="8"/>
      </bottom>
    </border>
    <border>
      <left style="thick"/>
      <right style="thick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ill="0" applyBorder="0" applyAlignment="0" applyProtection="0"/>
    <xf numFmtId="0" fontId="3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1" xfId="0" applyFont="1" applyBorder="1" applyAlignment="1">
      <alignment/>
    </xf>
    <xf numFmtId="174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1" fontId="5" fillId="0" borderId="14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3" xfId="0" applyNumberFormat="1" applyFont="1" applyBorder="1" applyAlignment="1" quotePrefix="1">
      <alignment horizontal="center"/>
    </xf>
    <xf numFmtId="0" fontId="0" fillId="33" borderId="22" xfId="0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4" xfId="0" applyFont="1" applyFill="1" applyBorder="1" applyAlignment="1">
      <alignment/>
    </xf>
    <xf numFmtId="1" fontId="5" fillId="33" borderId="25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2" fontId="0" fillId="33" borderId="23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1" fillId="0" borderId="27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74" fontId="7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15" fontId="10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left"/>
    </xf>
    <xf numFmtId="0" fontId="0" fillId="0" borderId="14" xfId="0" applyFont="1" applyBorder="1" applyAlignment="1">
      <alignment/>
    </xf>
    <xf numFmtId="16" fontId="0" fillId="0" borderId="0" xfId="0" applyNumberFormat="1" applyAlignment="1">
      <alignment/>
    </xf>
    <xf numFmtId="174" fontId="0" fillId="0" borderId="0" xfId="0" applyNumberFormat="1" applyAlignment="1">
      <alignment horizontal="left"/>
    </xf>
    <xf numFmtId="2" fontId="1" fillId="0" borderId="28" xfId="0" applyNumberFormat="1" applyFont="1" applyBorder="1" applyAlignment="1">
      <alignment horizontal="center"/>
    </xf>
    <xf numFmtId="2" fontId="1" fillId="33" borderId="28" xfId="0" applyNumberFormat="1" applyFont="1" applyFill="1" applyBorder="1" applyAlignment="1">
      <alignment horizontal="center"/>
    </xf>
    <xf numFmtId="2" fontId="1" fillId="0" borderId="28" xfId="0" applyNumberFormat="1" applyFont="1" applyBorder="1" applyAlignment="1" quotePrefix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4" fontId="0" fillId="0" borderId="0" xfId="0" applyNumberFormat="1" applyAlignment="1" quotePrefix="1">
      <alignment horizontal="left"/>
    </xf>
    <xf numFmtId="174" fontId="0" fillId="0" borderId="10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174" fontId="0" fillId="0" borderId="0" xfId="0" applyNumberFormat="1" applyBorder="1" applyAlignment="1">
      <alignment/>
    </xf>
    <xf numFmtId="179" fontId="0" fillId="0" borderId="0" xfId="0" applyNumberFormat="1" applyAlignment="1" quotePrefix="1">
      <alignment horizontal="left"/>
    </xf>
    <xf numFmtId="0" fontId="0" fillId="34" borderId="28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1" fontId="5" fillId="34" borderId="14" xfId="0" applyNumberFormat="1" applyFont="1" applyFill="1" applyBorder="1" applyAlignment="1">
      <alignment horizontal="center"/>
    </xf>
    <xf numFmtId="2" fontId="1" fillId="34" borderId="23" xfId="0" applyNumberFormat="1" applyFont="1" applyFill="1" applyBorder="1" applyAlignment="1" quotePrefix="1">
      <alignment horizontal="center"/>
    </xf>
    <xf numFmtId="0" fontId="0" fillId="35" borderId="22" xfId="0" applyFont="1" applyFill="1" applyBorder="1" applyAlignment="1">
      <alignment/>
    </xf>
    <xf numFmtId="2" fontId="0" fillId="35" borderId="22" xfId="0" applyNumberFormat="1" applyFont="1" applyFill="1" applyBorder="1" applyAlignment="1">
      <alignment horizontal="left"/>
    </xf>
    <xf numFmtId="0" fontId="0" fillId="35" borderId="23" xfId="0" applyFont="1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 quotePrefix="1">
      <alignment horizontal="center"/>
    </xf>
    <xf numFmtId="0" fontId="1" fillId="0" borderId="0" xfId="0" applyFont="1" applyBorder="1" applyAlignment="1">
      <alignment/>
    </xf>
    <xf numFmtId="174" fontId="0" fillId="0" borderId="0" xfId="0" applyNumberFormat="1" applyBorder="1" applyAlignment="1">
      <alignment horizontal="right"/>
    </xf>
    <xf numFmtId="2" fontId="1" fillId="0" borderId="0" xfId="0" applyNumberFormat="1" applyFont="1" applyAlignment="1">
      <alignment/>
    </xf>
    <xf numFmtId="0" fontId="0" fillId="33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9" xfId="0" applyFont="1" applyBorder="1" applyAlignment="1">
      <alignment/>
    </xf>
    <xf numFmtId="2" fontId="0" fillId="33" borderId="22" xfId="0" applyNumberFormat="1" applyFont="1" applyFill="1" applyBorder="1" applyAlignment="1">
      <alignment horizontal="left"/>
    </xf>
    <xf numFmtId="174" fontId="1" fillId="0" borderId="23" xfId="0" applyNumberFormat="1" applyFont="1" applyBorder="1" applyAlignment="1">
      <alignment horizontal="center"/>
    </xf>
    <xf numFmtId="2" fontId="1" fillId="33" borderId="31" xfId="0" applyNumberFormat="1" applyFont="1" applyFill="1" applyBorder="1" applyAlignment="1">
      <alignment horizontal="center"/>
    </xf>
    <xf numFmtId="2" fontId="0" fillId="33" borderId="29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2" fontId="1" fillId="33" borderId="32" xfId="0" applyNumberFormat="1" applyFont="1" applyFill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52" fillId="36" borderId="22" xfId="0" applyFont="1" applyFill="1" applyBorder="1" applyAlignment="1">
      <alignment horizontal="center"/>
    </xf>
    <xf numFmtId="2" fontId="52" fillId="36" borderId="22" xfId="0" applyNumberFormat="1" applyFont="1" applyFill="1" applyBorder="1" applyAlignment="1">
      <alignment horizontal="left"/>
    </xf>
    <xf numFmtId="1" fontId="53" fillId="36" borderId="22" xfId="0" applyNumberFormat="1" applyFont="1" applyFill="1" applyBorder="1" applyAlignment="1">
      <alignment horizontal="center"/>
    </xf>
    <xf numFmtId="2" fontId="54" fillId="36" borderId="28" xfId="0" applyNumberFormat="1" applyFont="1" applyFill="1" applyBorder="1" applyAlignment="1">
      <alignment horizontal="center"/>
    </xf>
    <xf numFmtId="2" fontId="54" fillId="36" borderId="23" xfId="0" applyNumberFormat="1" applyFont="1" applyFill="1" applyBorder="1" applyAlignment="1">
      <alignment horizontal="center"/>
    </xf>
    <xf numFmtId="2" fontId="54" fillId="36" borderId="34" xfId="0" applyNumberFormat="1" applyFont="1" applyFill="1" applyBorder="1" applyAlignment="1">
      <alignment horizontal="center"/>
    </xf>
    <xf numFmtId="1" fontId="53" fillId="36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0" xfId="0" applyNumberFormat="1" applyAlignment="1" quotePrefix="1">
      <alignment horizontal="center"/>
    </xf>
    <xf numFmtId="0" fontId="0" fillId="35" borderId="31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35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 quotePrefix="1">
      <alignment/>
    </xf>
    <xf numFmtId="2" fontId="0" fillId="0" borderId="10" xfId="0" applyNumberFormat="1" applyFont="1" applyFill="1" applyBorder="1" applyAlignment="1">
      <alignment horizontal="left"/>
    </xf>
    <xf numFmtId="0" fontId="0" fillId="35" borderId="33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858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285750</xdr:colOff>
      <xdr:row>3</xdr:row>
      <xdr:rowOff>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10858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1419225</xdr:colOff>
      <xdr:row>7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107632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22</xdr:col>
      <xdr:colOff>0</xdr:colOff>
      <xdr:row>7</xdr:row>
      <xdr:rowOff>9525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0"/>
          <a:ext cx="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0</xdr:row>
      <xdr:rowOff>19050</xdr:rowOff>
    </xdr:from>
    <xdr:to>
      <xdr:col>18</xdr:col>
      <xdr:colOff>504825</xdr:colOff>
      <xdr:row>6</xdr:row>
      <xdr:rowOff>152400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19050"/>
          <a:ext cx="1066800" cy="1381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0</xdr:colOff>
      <xdr:row>7</xdr:row>
      <xdr:rowOff>9525</xdr:rowOff>
    </xdr:to>
    <xdr:pic>
      <xdr:nvPicPr>
        <xdr:cNvPr id="4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0"/>
          <a:ext cx="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0</xdr:row>
      <xdr:rowOff>0</xdr:rowOff>
    </xdr:from>
    <xdr:to>
      <xdr:col>22</xdr:col>
      <xdr:colOff>0</xdr:colOff>
      <xdr:row>6</xdr:row>
      <xdr:rowOff>123825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</xdr:row>
      <xdr:rowOff>238125</xdr:rowOff>
    </xdr:from>
    <xdr:to>
      <xdr:col>2</xdr:col>
      <xdr:colOff>1219200</xdr:colOff>
      <xdr:row>6</xdr:row>
      <xdr:rowOff>85725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400050"/>
          <a:ext cx="771525" cy="1000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22</xdr:col>
      <xdr:colOff>0</xdr:colOff>
      <xdr:row>6</xdr:row>
      <xdr:rowOff>123825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304800</xdr:colOff>
      <xdr:row>2</xdr:row>
      <xdr:rowOff>85725</xdr:rowOff>
    </xdr:from>
    <xdr:to>
      <xdr:col>20</xdr:col>
      <xdr:colOff>152400</xdr:colOff>
      <xdr:row>6</xdr:row>
      <xdr:rowOff>152400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504825"/>
          <a:ext cx="74295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0</xdr:colOff>
      <xdr:row>6</xdr:row>
      <xdr:rowOff>123825</xdr:rowOff>
    </xdr:to>
    <xdr:pic>
      <xdr:nvPicPr>
        <xdr:cNvPr id="5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0</xdr:row>
      <xdr:rowOff>0</xdr:rowOff>
    </xdr:from>
    <xdr:to>
      <xdr:col>23</xdr:col>
      <xdr:colOff>0</xdr:colOff>
      <xdr:row>7</xdr:row>
      <xdr:rowOff>28575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0"/>
          <a:ext cx="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0</xdr:row>
      <xdr:rowOff>0</xdr:rowOff>
    </xdr:from>
    <xdr:to>
      <xdr:col>20</xdr:col>
      <xdr:colOff>295275</xdr:colOff>
      <xdr:row>6</xdr:row>
      <xdr:rowOff>161925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0"/>
          <a:ext cx="9715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447675</xdr:colOff>
      <xdr:row>0</xdr:row>
      <xdr:rowOff>0</xdr:rowOff>
    </xdr:from>
    <xdr:to>
      <xdr:col>3</xdr:col>
      <xdr:colOff>161925</xdr:colOff>
      <xdr:row>6</xdr:row>
      <xdr:rowOff>142875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0"/>
          <a:ext cx="10858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0</xdr:row>
      <xdr:rowOff>0</xdr:rowOff>
    </xdr:from>
    <xdr:to>
      <xdr:col>22</xdr:col>
      <xdr:colOff>0</xdr:colOff>
      <xdr:row>7</xdr:row>
      <xdr:rowOff>9525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0"/>
          <a:ext cx="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0</xdr:row>
      <xdr:rowOff>0</xdr:rowOff>
    </xdr:from>
    <xdr:to>
      <xdr:col>3</xdr:col>
      <xdr:colOff>152400</xdr:colOff>
      <xdr:row>6</xdr:row>
      <xdr:rowOff>142875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0"/>
          <a:ext cx="10763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504825</xdr:colOff>
      <xdr:row>0</xdr:row>
      <xdr:rowOff>0</xdr:rowOff>
    </xdr:from>
    <xdr:to>
      <xdr:col>20</xdr:col>
      <xdr:colOff>504825</xdr:colOff>
      <xdr:row>7</xdr:row>
      <xdr:rowOff>9525</xdr:rowOff>
    </xdr:to>
    <xdr:pic>
      <xdr:nvPicPr>
        <xdr:cNvPr id="3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895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0</xdr:colOff>
      <xdr:row>7</xdr:row>
      <xdr:rowOff>9525</xdr:rowOff>
    </xdr:to>
    <xdr:pic>
      <xdr:nvPicPr>
        <xdr:cNvPr id="4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0"/>
          <a:ext cx="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0</xdr:row>
      <xdr:rowOff>0</xdr:rowOff>
    </xdr:from>
    <xdr:to>
      <xdr:col>23</xdr:col>
      <xdr:colOff>0</xdr:colOff>
      <xdr:row>6</xdr:row>
      <xdr:rowOff>104775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2</xdr:col>
      <xdr:colOff>1009650</xdr:colOff>
      <xdr:row>6</xdr:row>
      <xdr:rowOff>28575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0"/>
          <a:ext cx="105727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95250</xdr:colOff>
      <xdr:row>0</xdr:row>
      <xdr:rowOff>57150</xdr:rowOff>
    </xdr:from>
    <xdr:to>
      <xdr:col>20</xdr:col>
      <xdr:colOff>304800</xdr:colOff>
      <xdr:row>6</xdr:row>
      <xdr:rowOff>114300</xdr:rowOff>
    </xdr:to>
    <xdr:pic>
      <xdr:nvPicPr>
        <xdr:cNvPr id="3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57150"/>
          <a:ext cx="1104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19</xdr:col>
      <xdr:colOff>0</xdr:colOff>
      <xdr:row>6</xdr:row>
      <xdr:rowOff>104775</xdr:rowOff>
    </xdr:to>
    <xdr:pic>
      <xdr:nvPicPr>
        <xdr:cNvPr id="4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1352550</xdr:colOff>
      <xdr:row>6</xdr:row>
      <xdr:rowOff>123825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1009650" cy="1381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</xdr:colOff>
      <xdr:row>6</xdr:row>
      <xdr:rowOff>142875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0"/>
          <a:ext cx="9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38100</xdr:rowOff>
    </xdr:from>
    <xdr:to>
      <xdr:col>13</xdr:col>
      <xdr:colOff>295275</xdr:colOff>
      <xdr:row>6</xdr:row>
      <xdr:rowOff>152400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8100"/>
          <a:ext cx="101917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1</xdr:row>
      <xdr:rowOff>238125</xdr:rowOff>
    </xdr:from>
    <xdr:to>
      <xdr:col>2</xdr:col>
      <xdr:colOff>1371600</xdr:colOff>
      <xdr:row>6</xdr:row>
      <xdr:rowOff>152400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00050"/>
          <a:ext cx="742950" cy="1000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0</xdr:colOff>
      <xdr:row>7</xdr:row>
      <xdr:rowOff>9525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0"/>
          <a:ext cx="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</xdr:row>
      <xdr:rowOff>0</xdr:rowOff>
    </xdr:from>
    <xdr:to>
      <xdr:col>22</xdr:col>
      <xdr:colOff>390525</xdr:colOff>
      <xdr:row>6</xdr:row>
      <xdr:rowOff>123825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419100"/>
          <a:ext cx="7239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zoomScale="90" zoomScaleNormal="90" workbookViewId="0" topLeftCell="A4">
      <selection activeCell="P29" sqref="P29"/>
    </sheetView>
  </sheetViews>
  <sheetFormatPr defaultColWidth="9.140625" defaultRowHeight="12.75"/>
  <cols>
    <col min="1" max="1" width="4.28125" style="1" customWidth="1"/>
    <col min="2" max="2" width="23.00390625" style="78" customWidth="1"/>
    <col min="3" max="6" width="9.140625" style="2" customWidth="1"/>
    <col min="7" max="7" width="1.8515625" style="0" customWidth="1"/>
    <col min="8" max="8" width="10.8515625" style="2" customWidth="1"/>
    <col min="9" max="9" width="1.421875" style="0" customWidth="1"/>
    <col min="10" max="10" width="12.00390625" style="0" customWidth="1"/>
    <col min="11" max="11" width="11.00390625" style="0" customWidth="1"/>
  </cols>
  <sheetData>
    <row r="1" ht="41.25" customHeight="1"/>
    <row r="2" ht="15" customHeight="1">
      <c r="C2" s="55" t="s">
        <v>131</v>
      </c>
    </row>
    <row r="3" ht="54.75" customHeight="1"/>
    <row r="4" spans="1:8" ht="13.5" thickBot="1">
      <c r="A4" s="1" t="s">
        <v>0</v>
      </c>
      <c r="G4" s="3"/>
      <c r="H4" s="4">
        <f ca="1">TODAY()</f>
        <v>44114</v>
      </c>
    </row>
    <row r="5" spans="1:11" s="1" customFormat="1" ht="13.5" thickBot="1">
      <c r="A5" s="5"/>
      <c r="B5" s="121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5"/>
      <c r="H5" s="6" t="s">
        <v>6</v>
      </c>
      <c r="I5" s="5"/>
      <c r="J5" s="5" t="s">
        <v>7</v>
      </c>
      <c r="K5" s="5" t="s">
        <v>8</v>
      </c>
    </row>
    <row r="6" spans="1:11" ht="5.25" customHeight="1" thickBot="1">
      <c r="A6" s="5"/>
      <c r="B6" s="122"/>
      <c r="C6" s="8"/>
      <c r="D6" s="8"/>
      <c r="E6" s="8"/>
      <c r="F6" s="8"/>
      <c r="G6" s="7"/>
      <c r="H6" s="8"/>
      <c r="I6" s="7"/>
      <c r="J6" s="7"/>
      <c r="K6" s="7"/>
    </row>
    <row r="7" spans="1:11" ht="13.5" thickBot="1">
      <c r="A7" s="5" t="s">
        <v>9</v>
      </c>
      <c r="B7" s="121" t="s">
        <v>10</v>
      </c>
      <c r="C7" s="8"/>
      <c r="D7" s="8"/>
      <c r="E7" s="8"/>
      <c r="F7" s="8"/>
      <c r="G7" s="7"/>
      <c r="H7" s="8"/>
      <c r="I7" s="7"/>
      <c r="J7" s="7"/>
      <c r="K7" s="7"/>
    </row>
    <row r="8" spans="1:11" ht="6" customHeight="1" thickBot="1">
      <c r="A8" s="5"/>
      <c r="B8" s="122"/>
      <c r="C8" s="8"/>
      <c r="D8" s="8"/>
      <c r="E8" s="8"/>
      <c r="F8" s="8"/>
      <c r="G8" s="7"/>
      <c r="H8" s="8"/>
      <c r="I8" s="7"/>
      <c r="J8" s="7"/>
      <c r="K8" s="7"/>
    </row>
    <row r="9" spans="1:11" ht="13.5" thickBot="1">
      <c r="A9" s="5">
        <v>1</v>
      </c>
      <c r="B9" s="123" t="s">
        <v>116</v>
      </c>
      <c r="C9" s="8"/>
      <c r="D9" s="8">
        <v>262.77</v>
      </c>
      <c r="E9" s="8">
        <v>255.78</v>
      </c>
      <c r="F9" s="8">
        <v>255.25</v>
      </c>
      <c r="G9" s="8"/>
      <c r="H9" s="8">
        <f>IF(SUM(D9:F9)=0,"",(SUM(D9:E9)+MAX(C9,F9))/3)</f>
        <v>257.93333333333334</v>
      </c>
      <c r="I9" s="8"/>
      <c r="J9" s="8"/>
      <c r="K9" s="6">
        <f>IF(SUM(H9,H9,H9,J9,J9)/5=0,"",SUM(H9,H9,H9,J9,J9)/5)</f>
        <v>154.76</v>
      </c>
    </row>
    <row r="10" spans="1:11" ht="13.5" thickBot="1">
      <c r="A10" s="5">
        <v>2</v>
      </c>
      <c r="B10" s="123" t="s">
        <v>102</v>
      </c>
      <c r="C10" s="8">
        <v>237.5</v>
      </c>
      <c r="D10" s="7">
        <v>235.85</v>
      </c>
      <c r="E10" s="8">
        <v>236.78</v>
      </c>
      <c r="F10" s="8"/>
      <c r="G10" s="8"/>
      <c r="H10" s="8">
        <f>IF(SUM(D10:F10)=0,"",(SUM(D10:E10)+MAX(C10,F10))/3)</f>
        <v>236.71</v>
      </c>
      <c r="I10" s="8"/>
      <c r="J10" s="8"/>
      <c r="K10" s="6">
        <f>IF(SUM(H10,H10,H10,J10,J10)/5=0,"",SUM(H10,H10,H10,J10,J10)/5)</f>
        <v>142.026</v>
      </c>
    </row>
    <row r="11" spans="1:11" ht="13.5" thickBot="1">
      <c r="A11" s="5">
        <v>3</v>
      </c>
      <c r="B11" s="123" t="s">
        <v>87</v>
      </c>
      <c r="C11" s="8"/>
      <c r="D11" s="8">
        <v>233.62</v>
      </c>
      <c r="E11" s="8">
        <v>240.08</v>
      </c>
      <c r="F11" s="8">
        <v>223.43</v>
      </c>
      <c r="G11" s="8"/>
      <c r="H11" s="8">
        <f>IF(SUM(D11:F11)=0,"",(SUM(D11:E11)+MAX(C11,F11))/3)</f>
        <v>232.3766666666667</v>
      </c>
      <c r="I11" s="8"/>
      <c r="J11" s="8"/>
      <c r="K11" s="6">
        <f>IF(SUM(H11,H11,H11,J11,J11)/5=0,"",SUM(H11,H11,H11,J11,J11)/5)</f>
        <v>139.42600000000002</v>
      </c>
    </row>
    <row r="12" spans="1:11" ht="13.5" thickBot="1">
      <c r="A12" s="5">
        <v>4</v>
      </c>
      <c r="B12" s="123" t="s">
        <v>92</v>
      </c>
      <c r="C12" s="8">
        <v>228.94</v>
      </c>
      <c r="D12" s="8">
        <v>230.47</v>
      </c>
      <c r="E12" s="8">
        <v>221.23</v>
      </c>
      <c r="F12" s="8"/>
      <c r="G12" s="8"/>
      <c r="H12" s="8">
        <f>IF(SUM(D12:F12)=0,"",(SUM(D12:E12)+MAX(C12,F12))/3)</f>
        <v>226.88</v>
      </c>
      <c r="I12" s="8"/>
      <c r="J12" s="8"/>
      <c r="K12" s="6">
        <f>IF(SUM(H12,H12,H12,J12,J12)/5=0,"",SUM(H12,H12,H12,J12,J12)/5)</f>
        <v>136.128</v>
      </c>
    </row>
    <row r="13" spans="1:11" ht="13.5" thickBot="1">
      <c r="A13" s="5">
        <v>5</v>
      </c>
      <c r="B13" s="123" t="s">
        <v>97</v>
      </c>
      <c r="C13" s="8">
        <v>219.42</v>
      </c>
      <c r="D13" s="7">
        <v>232.76</v>
      </c>
      <c r="E13" s="8">
        <v>218.85</v>
      </c>
      <c r="F13" s="8">
        <v>207.83</v>
      </c>
      <c r="G13" s="8"/>
      <c r="H13" s="8">
        <f>IF(SUM(D13:F13)=0,"",(SUM(D13:E13)+MAX(C13,F13))/3)</f>
        <v>223.67666666666665</v>
      </c>
      <c r="I13" s="8"/>
      <c r="J13" s="8"/>
      <c r="K13" s="6">
        <f>IF(SUM(H13,H13,H13,J13,J13)/5=0,"",SUM(H13,H13,H13,J13,J13)/5)</f>
        <v>134.206</v>
      </c>
    </row>
    <row r="14" spans="1:11" ht="13.5" thickBot="1">
      <c r="A14" s="5">
        <v>6</v>
      </c>
      <c r="B14" s="122" t="s">
        <v>145</v>
      </c>
      <c r="C14" s="8">
        <v>210.7</v>
      </c>
      <c r="D14" s="8">
        <v>224.58</v>
      </c>
      <c r="E14" s="8">
        <v>222.36</v>
      </c>
      <c r="F14" s="8">
        <v>220.22</v>
      </c>
      <c r="G14" s="8"/>
      <c r="H14" s="8">
        <f>IF(SUM(D14:F14)=0,"",(SUM(D14:E14)+MAX(C14,F14))/3)</f>
        <v>222.38666666666668</v>
      </c>
      <c r="I14" s="8"/>
      <c r="J14" s="8"/>
      <c r="K14" s="6">
        <f>IF(SUM(H14,H14,H14,J14,J14)/5=0,"",SUM(H14,H14,H14,J14,J14)/5)</f>
        <v>133.43200000000002</v>
      </c>
    </row>
    <row r="15" spans="1:11" ht="13.5" thickBot="1">
      <c r="A15" s="5">
        <v>7</v>
      </c>
      <c r="B15" s="123" t="s">
        <v>119</v>
      </c>
      <c r="C15" s="8">
        <v>219.16</v>
      </c>
      <c r="D15" s="7">
        <v>226</v>
      </c>
      <c r="E15" s="8">
        <v>221.36</v>
      </c>
      <c r="F15" s="8"/>
      <c r="G15" s="8"/>
      <c r="H15" s="8">
        <f>IF(SUM(D15:F15)=0,"",(SUM(D15:E15)+MAX(C15,F15))/3)</f>
        <v>222.17333333333332</v>
      </c>
      <c r="I15" s="8"/>
      <c r="J15" s="8"/>
      <c r="K15" s="6">
        <f>IF(SUM(H15,H15,H15,J15,J15)/5=0,"",SUM(H15,H15,H15,J15,J15)/5)</f>
        <v>133.304</v>
      </c>
    </row>
    <row r="16" spans="1:11" ht="13.5" thickBot="1">
      <c r="A16" s="5">
        <v>8</v>
      </c>
      <c r="B16" s="123" t="s">
        <v>112</v>
      </c>
      <c r="C16" s="8">
        <v>211.57</v>
      </c>
      <c r="D16" s="8">
        <v>221.68</v>
      </c>
      <c r="E16" s="8">
        <v>207.76</v>
      </c>
      <c r="F16" s="8"/>
      <c r="G16" s="8"/>
      <c r="H16" s="8">
        <f>IF(SUM(D16:F16)=0,"",(SUM(D16:E16)+MAX(C16,F16))/3)</f>
        <v>213.67</v>
      </c>
      <c r="I16" s="8"/>
      <c r="J16" s="8"/>
      <c r="K16" s="6">
        <f>IF(SUM(H16,H16,H16,J16,J16)/5=0,"",SUM(H16,H16,H16,J16,J16)/5)</f>
        <v>128.202</v>
      </c>
    </row>
    <row r="17" spans="1:11" ht="13.5" hidden="1" thickBot="1">
      <c r="A17" s="5">
        <v>9</v>
      </c>
      <c r="B17" s="123" t="s">
        <v>94</v>
      </c>
      <c r="C17" s="8"/>
      <c r="D17" s="7"/>
      <c r="E17" s="8"/>
      <c r="F17" s="8"/>
      <c r="G17" s="8"/>
      <c r="H17" s="8">
        <f>IF(SUM(D17:F17)=0,"",(SUM(D17:E17)+MAX(C17,F17))/3)</f>
      </c>
      <c r="I17" s="8"/>
      <c r="J17" s="8"/>
      <c r="K17" s="6">
        <f>IF(SUM(H17,H17,H17,J17,J17)/5=0,"",SUM(H17,H17,H17,J17,J17)/5)</f>
      </c>
    </row>
    <row r="18" spans="1:11" ht="13.5" hidden="1" thickBot="1">
      <c r="A18" s="5">
        <v>10</v>
      </c>
      <c r="B18" s="122" t="s">
        <v>96</v>
      </c>
      <c r="C18" s="8"/>
      <c r="D18" s="7"/>
      <c r="E18" s="8"/>
      <c r="F18" s="8"/>
      <c r="G18" s="8"/>
      <c r="H18" s="8">
        <f>IF(SUM(D18:F18)=0,"",(SUM(D18:E18)+MAX(C18,F18))/3)</f>
      </c>
      <c r="I18" s="8"/>
      <c r="J18" s="8"/>
      <c r="K18" s="6">
        <f>IF(SUM(H18,H18,H18,J18,J18)/5=0,"",SUM(H18,H18,H18,J18,J18)/5)</f>
      </c>
    </row>
    <row r="19" spans="1:11" ht="13.5" hidden="1" thickBot="1">
      <c r="A19" s="5">
        <v>11</v>
      </c>
      <c r="B19" s="123" t="s">
        <v>127</v>
      </c>
      <c r="C19" s="8"/>
      <c r="D19" s="7"/>
      <c r="E19" s="8"/>
      <c r="F19" s="8"/>
      <c r="G19" s="8"/>
      <c r="H19" s="8">
        <f>IF(SUM(D19:F19)=0,"",(SUM(D19:E19)+MAX(C19,F19))/3)</f>
      </c>
      <c r="I19" s="8"/>
      <c r="J19" s="8"/>
      <c r="K19" s="6">
        <f>IF(SUM(H19,H19,H19,J19,J19)/5=0,"",SUM(H19,H19,H19,J19,J19)/5)</f>
      </c>
    </row>
    <row r="20" spans="1:11" ht="13.5" thickBot="1">
      <c r="A20" s="5">
        <v>9</v>
      </c>
      <c r="B20" s="123" t="s">
        <v>56</v>
      </c>
      <c r="C20" s="8">
        <v>204.41</v>
      </c>
      <c r="D20" s="8">
        <v>211.92</v>
      </c>
      <c r="E20" s="8">
        <v>204.29</v>
      </c>
      <c r="F20" s="8">
        <v>188</v>
      </c>
      <c r="G20" s="8"/>
      <c r="H20" s="8">
        <f>IF(SUM(D20:F20)=0,"",(SUM(D20:E20)+MAX(C20,F20))/3)</f>
        <v>206.87333333333333</v>
      </c>
      <c r="I20" s="8"/>
      <c r="J20" s="8"/>
      <c r="K20" s="6">
        <f>IF(SUM(H20,H20,H20,J20,J20)/5=0,"",SUM(H20,H20,H20,J20,J20)/5)</f>
        <v>124.124</v>
      </c>
    </row>
    <row r="21" spans="1:11" ht="13.5" thickBot="1">
      <c r="A21" s="5">
        <v>10</v>
      </c>
      <c r="B21" s="122" t="s">
        <v>84</v>
      </c>
      <c r="C21" s="8">
        <v>200.52</v>
      </c>
      <c r="D21" s="8">
        <v>212.47</v>
      </c>
      <c r="E21" s="8">
        <v>207.56</v>
      </c>
      <c r="F21" s="124">
        <v>190.85</v>
      </c>
      <c r="G21" s="8"/>
      <c r="H21" s="8">
        <f>IF(SUM(D21:F21)=0,"",(SUM(D21:E21)+MAX(C21,F21))/3)</f>
        <v>206.85</v>
      </c>
      <c r="I21" s="8"/>
      <c r="J21" s="8"/>
      <c r="K21" s="6">
        <f>IF(SUM(H21,H21,H21,J21,J21)/5=0,"",SUM(H21,H21,H21,J21,J21)/5)</f>
        <v>124.10999999999999</v>
      </c>
    </row>
    <row r="22" spans="1:11" ht="13.5" thickBot="1">
      <c r="A22" s="5">
        <v>11</v>
      </c>
      <c r="B22" s="122" t="s">
        <v>55</v>
      </c>
      <c r="C22" s="8">
        <v>185.42</v>
      </c>
      <c r="D22" s="8">
        <v>204.84</v>
      </c>
      <c r="E22" s="8">
        <v>207.16</v>
      </c>
      <c r="F22" s="8">
        <v>196.32</v>
      </c>
      <c r="G22" s="8"/>
      <c r="H22" s="8">
        <f>IF(SUM(D22:F22)=0,"",(SUM(D22:E22)+MAX(C22,F22))/3)</f>
        <v>202.7733333333333</v>
      </c>
      <c r="I22" s="8"/>
      <c r="J22" s="8"/>
      <c r="K22" s="6">
        <f>IF(SUM(H22,H22,H22,J22,J22)/5=0,"",SUM(H22,H22,H22,J22,J22)/5)</f>
        <v>121.66399999999999</v>
      </c>
    </row>
    <row r="23" spans="1:11" ht="13.5" thickBot="1">
      <c r="A23" s="5">
        <v>12</v>
      </c>
      <c r="B23" s="122" t="s">
        <v>66</v>
      </c>
      <c r="C23" s="8">
        <v>195.16</v>
      </c>
      <c r="D23" s="8">
        <v>196.7</v>
      </c>
      <c r="E23" s="8">
        <v>179.28</v>
      </c>
      <c r="F23" s="8"/>
      <c r="G23" s="8"/>
      <c r="H23" s="8">
        <f>IF(SUM(D23:F23)=0,"",(SUM(D23:E23)+MAX(C23,F23))/3)</f>
        <v>190.38</v>
      </c>
      <c r="I23" s="8"/>
      <c r="J23" s="8"/>
      <c r="K23" s="6">
        <f>IF(SUM(H23,H23,H23,J23,J23)/5=0,"",SUM(H23,H23,H23,J23,J23)/5)</f>
        <v>114.228</v>
      </c>
    </row>
    <row r="24" spans="1:11" ht="13.5" hidden="1" thickBot="1">
      <c r="A24" s="5">
        <v>13</v>
      </c>
      <c r="B24" s="122"/>
      <c r="C24" s="8"/>
      <c r="D24" s="7"/>
      <c r="E24" s="8"/>
      <c r="F24" s="8"/>
      <c r="G24" s="8"/>
      <c r="H24" s="8">
        <f>IF(SUM(D24:F24)=0,"",(SUM(D24:E24)+MAX(C24,F24))/3)</f>
      </c>
      <c r="I24" s="8"/>
      <c r="J24" s="8"/>
      <c r="K24" s="6">
        <f>IF(SUM(H24,H24,H24,J24,J24)/5=0,"",SUM(H24,H24,H24,J24,J24)/5)</f>
      </c>
    </row>
    <row r="25" spans="1:11" ht="13.5" hidden="1" thickBot="1">
      <c r="A25" s="5">
        <v>12</v>
      </c>
      <c r="B25" s="123"/>
      <c r="C25" s="8"/>
      <c r="D25" s="8"/>
      <c r="E25" s="8"/>
      <c r="F25" s="8"/>
      <c r="G25" s="8"/>
      <c r="H25" s="8">
        <f>IF(SUM(D25:F25)=0,"",(SUM(D25:E25)+MAX(C25,F25))/3)</f>
      </c>
      <c r="I25" s="8"/>
      <c r="J25" s="8"/>
      <c r="K25" s="6">
        <f>IF(SUM(H25,H25,H25,J25,J25)/5=0,"",SUM(H25,H25,H25,J25,J25)/5)</f>
      </c>
    </row>
    <row r="26" spans="1:11" ht="13.5" hidden="1" thickBot="1">
      <c r="A26" s="5">
        <v>13</v>
      </c>
      <c r="B26" s="125" t="s">
        <v>112</v>
      </c>
      <c r="C26" s="8"/>
      <c r="D26" s="8">
        <v>216.44</v>
      </c>
      <c r="E26" s="8"/>
      <c r="F26" s="8"/>
      <c r="G26" s="8"/>
      <c r="H26" s="8">
        <f>IF(SUM(D26:F26)=0,"",(SUM(D26:E26)+MAX(C26,F26))/3)</f>
        <v>72.14666666666666</v>
      </c>
      <c r="I26" s="8"/>
      <c r="J26" s="8"/>
      <c r="K26" s="6">
        <f>IF(SUM(H26,H26,H26,J26,J26)/5=0,"",SUM(H26,H26,H26,J26,J26)/5)</f>
        <v>43.288</v>
      </c>
    </row>
    <row r="27" spans="1:11" ht="13.5" thickBot="1">
      <c r="A27" s="5">
        <v>13</v>
      </c>
      <c r="B27" s="125" t="s">
        <v>118</v>
      </c>
      <c r="C27" s="8"/>
      <c r="D27" s="8">
        <v>235.71</v>
      </c>
      <c r="E27" s="8">
        <v>239.55</v>
      </c>
      <c r="F27" s="8"/>
      <c r="G27" s="8"/>
      <c r="H27" s="8">
        <f>IF(SUM(D27:F27)=0,"",(SUM(D27:E27)+MAX(C27,F27))/3)</f>
        <v>158.42</v>
      </c>
      <c r="I27" s="8"/>
      <c r="J27" s="8"/>
      <c r="K27" s="6">
        <f>IF(SUM(H27,H27,H27,J27,J27)/5=0,"",SUM(H27,H27,H27,J27,J27)/5)</f>
        <v>95.05199999999999</v>
      </c>
    </row>
    <row r="28" spans="1:11" ht="10.5" customHeight="1" thickBot="1">
      <c r="A28" s="5"/>
      <c r="B28" s="125"/>
      <c r="C28" s="8"/>
      <c r="D28" s="8"/>
      <c r="E28" s="8"/>
      <c r="F28" s="8"/>
      <c r="G28" s="8"/>
      <c r="H28" s="8"/>
      <c r="I28" s="8"/>
      <c r="J28" s="8"/>
      <c r="K28" s="6"/>
    </row>
    <row r="29" spans="1:11" s="1" customFormat="1" ht="13.5" thickBot="1">
      <c r="A29" s="5" t="s">
        <v>11</v>
      </c>
      <c r="B29" s="121" t="s">
        <v>37</v>
      </c>
      <c r="C29" s="6" t="s">
        <v>2</v>
      </c>
      <c r="D29" s="6" t="s">
        <v>3</v>
      </c>
      <c r="E29" s="6" t="s">
        <v>4</v>
      </c>
      <c r="F29" s="6" t="s">
        <v>5</v>
      </c>
      <c r="G29" s="6"/>
      <c r="H29" s="8">
        <f>IF(SUM(D29:F29)=0,"",(SUM(D29:E29)+MAX(C29,F29))/3)</f>
      </c>
      <c r="I29" s="6"/>
      <c r="J29" s="6"/>
      <c r="K29" s="6">
        <f>IF(SUM(H29,H29,H29,J29,J29)/5=0,"",SUM(H29,H29,H29,J29,J29)/5)</f>
      </c>
    </row>
    <row r="30" spans="1:11" s="1" customFormat="1" ht="6" customHeight="1" thickBot="1">
      <c r="A30" s="5"/>
      <c r="B30" s="121"/>
      <c r="C30" s="6"/>
      <c r="D30" s="6"/>
      <c r="E30" s="6"/>
      <c r="F30" s="6"/>
      <c r="G30" s="6"/>
      <c r="H30" s="8">
        <f>IF(SUM(D30:F30)=0,"",(SUM(D30:E30)+MAX(C30,F30))/3)</f>
      </c>
      <c r="I30" s="6"/>
      <c r="J30" s="6"/>
      <c r="K30" s="6">
        <f>IF(SUM(H30,H30,H30,J30,J30)/5=0,"",SUM(H30,H30,H30,J30,J30)/5)</f>
      </c>
    </row>
    <row r="31" spans="1:11" ht="13.5" thickBot="1">
      <c r="A31" s="5">
        <v>1</v>
      </c>
      <c r="B31" s="122" t="s">
        <v>130</v>
      </c>
      <c r="C31" s="8">
        <v>202.29</v>
      </c>
      <c r="D31" s="8">
        <v>216.86</v>
      </c>
      <c r="E31" s="8">
        <v>191.99</v>
      </c>
      <c r="F31" s="8"/>
      <c r="G31" s="8"/>
      <c r="H31" s="8">
        <f>IF(SUM(D31:F31)=0,"",(SUM(D31:E31)+MAX(C31,F31))/3)</f>
        <v>203.71333333333334</v>
      </c>
      <c r="I31" s="8"/>
      <c r="J31" s="8"/>
      <c r="K31" s="6">
        <f>IF(SUM(H31,H31,H31,J31,J31)/5=0,"",SUM(H31,H31,H31,J31,J31)/5)</f>
        <v>122.228</v>
      </c>
    </row>
    <row r="32" spans="1:11" ht="13.5" thickBot="1">
      <c r="A32" s="5">
        <v>2</v>
      </c>
      <c r="B32" s="122" t="s">
        <v>54</v>
      </c>
      <c r="C32" s="7">
        <v>188.73</v>
      </c>
      <c r="D32" s="8">
        <v>190.69</v>
      </c>
      <c r="E32" s="8">
        <v>196.36</v>
      </c>
      <c r="F32" s="8"/>
      <c r="G32" s="8"/>
      <c r="H32" s="8">
        <f>IF(SUM(D32:F32)=0,"",(SUM(D32:E32)+MAX(C32,F32))/3)</f>
        <v>191.92666666666665</v>
      </c>
      <c r="I32" s="8"/>
      <c r="J32" s="8"/>
      <c r="K32" s="6">
        <f>IF(SUM(H32,H32,H32,J32,J32)/5=0,"",SUM(H32,H32,H32,J32,J32)/5)</f>
        <v>115.15599999999999</v>
      </c>
    </row>
    <row r="33" spans="1:11" ht="13.5" thickBot="1">
      <c r="A33" s="5">
        <v>3</v>
      </c>
      <c r="B33" s="122" t="s">
        <v>59</v>
      </c>
      <c r="C33" s="7">
        <v>188.87</v>
      </c>
      <c r="D33" s="8">
        <v>201.03</v>
      </c>
      <c r="E33" s="8">
        <v>176.57</v>
      </c>
      <c r="F33" s="8">
        <v>151.48</v>
      </c>
      <c r="G33" s="8"/>
      <c r="H33" s="8">
        <f>IF(SUM(D33:F33)=0,"",(SUM(D33:E33)+MAX(C33,F33))/3)</f>
        <v>188.82333333333335</v>
      </c>
      <c r="I33" s="8"/>
      <c r="J33" s="8"/>
      <c r="K33" s="6">
        <f>IF(SUM(H33,H33,H33,J33,J33)/5=0,"",SUM(H33,H33,H33,J33,J33)/5)</f>
        <v>113.29400000000001</v>
      </c>
    </row>
    <row r="34" spans="1:11" ht="13.5" thickBot="1">
      <c r="A34" s="5">
        <v>4</v>
      </c>
      <c r="B34" s="122" t="s">
        <v>60</v>
      </c>
      <c r="C34" s="8">
        <v>171.89</v>
      </c>
      <c r="D34" s="8">
        <v>183.36</v>
      </c>
      <c r="E34" s="8">
        <v>165.65</v>
      </c>
      <c r="F34" s="8"/>
      <c r="G34" s="8"/>
      <c r="H34" s="8">
        <f>IF(SUM(D34:F34)=0,"",(SUM(D34:E34)+MAX(C34,F34))/3)</f>
        <v>173.63333333333333</v>
      </c>
      <c r="I34" s="8"/>
      <c r="J34" s="8"/>
      <c r="K34" s="6">
        <f>IF(SUM(H34,H34,H34,J34,J34)/5=0,"",SUM(H34,H34,H34,J34,J34)/5)</f>
        <v>104.17999999999999</v>
      </c>
    </row>
    <row r="35" spans="1:11" ht="13.5" thickBot="1">
      <c r="A35" s="5">
        <v>5</v>
      </c>
      <c r="B35" s="122" t="s">
        <v>83</v>
      </c>
      <c r="C35" s="7">
        <v>171.37</v>
      </c>
      <c r="D35" s="8">
        <v>184.64</v>
      </c>
      <c r="E35" s="8">
        <v>159.94</v>
      </c>
      <c r="F35" s="8"/>
      <c r="G35" s="8"/>
      <c r="H35" s="8">
        <f>IF(SUM(D35:F35)=0,"",(SUM(D35:E35)+MAX(C35,F35))/3)</f>
        <v>171.98333333333335</v>
      </c>
      <c r="I35" s="8"/>
      <c r="J35" s="8"/>
      <c r="K35" s="6">
        <f>IF(SUM(H35,H35,H35,J35,J35)/5=0,"",SUM(H35,H35,H35,J35,J35)/5)</f>
        <v>103.19000000000001</v>
      </c>
    </row>
    <row r="36" spans="1:11" ht="13.5" thickBot="1">
      <c r="A36" s="5">
        <v>6</v>
      </c>
      <c r="B36" s="122" t="s">
        <v>67</v>
      </c>
      <c r="C36" s="8">
        <v>171.52</v>
      </c>
      <c r="D36" s="8">
        <v>159.35</v>
      </c>
      <c r="E36" s="8">
        <v>150.18</v>
      </c>
      <c r="F36" s="8"/>
      <c r="G36" s="8"/>
      <c r="H36" s="8">
        <f>IF(SUM(D36:F36)=0,"",(SUM(D36:E36)+MAX(C36,F36))/3)</f>
        <v>160.35</v>
      </c>
      <c r="I36" s="8"/>
      <c r="J36" s="8"/>
      <c r="K36" s="6">
        <f>IF(SUM(H36,H36,H36,J36,J36)/5=0,"",SUM(H36,H36,H36,J36,J36)/5)</f>
        <v>96.21</v>
      </c>
    </row>
    <row r="37" spans="1:11" ht="13.5" thickBot="1">
      <c r="A37" s="5">
        <v>7</v>
      </c>
      <c r="B37" s="122" t="s">
        <v>86</v>
      </c>
      <c r="C37" s="8">
        <v>159.67</v>
      </c>
      <c r="D37" s="8">
        <v>157.43</v>
      </c>
      <c r="E37" s="8">
        <v>151.64</v>
      </c>
      <c r="F37" s="8"/>
      <c r="G37" s="8"/>
      <c r="H37" s="8">
        <f>IF(SUM(D37:F37)=0,"",(SUM(D37:E37)+MAX(C37,F37))/3)</f>
        <v>156.24666666666667</v>
      </c>
      <c r="I37" s="8"/>
      <c r="J37" s="8"/>
      <c r="K37" s="6">
        <f>IF(SUM(H37,H37,H37,J37,J37)/5=0,"",SUM(H37,H37,H37,J37,J37)/5)</f>
        <v>93.748</v>
      </c>
    </row>
    <row r="38" spans="1:11" ht="13.5" thickBot="1">
      <c r="A38" s="5">
        <v>8</v>
      </c>
      <c r="B38" s="122" t="s">
        <v>53</v>
      </c>
      <c r="C38" s="8">
        <v>140.13</v>
      </c>
      <c r="D38" s="8">
        <v>142.56</v>
      </c>
      <c r="E38" s="8">
        <v>127.55</v>
      </c>
      <c r="F38" s="8"/>
      <c r="G38" s="8"/>
      <c r="H38" s="8">
        <f>IF(SUM(D38:F38)=0,"",(SUM(D38:E38)+MAX(C38,F38))/3)</f>
        <v>136.74666666666667</v>
      </c>
      <c r="I38" s="8"/>
      <c r="J38" s="8"/>
      <c r="K38" s="6">
        <f>IF(SUM(H38,H38,H38,J38,J38)/5=0,"",SUM(H38,H38,H38,J38,J38)/5)</f>
        <v>82.048</v>
      </c>
    </row>
    <row r="39" spans="1:11" ht="13.5" thickBot="1">
      <c r="A39" s="5">
        <v>9</v>
      </c>
      <c r="B39" s="122" t="s">
        <v>91</v>
      </c>
      <c r="C39" s="8"/>
      <c r="D39" s="8">
        <v>183.6</v>
      </c>
      <c r="E39" s="8">
        <v>164.64</v>
      </c>
      <c r="F39" s="8"/>
      <c r="G39" s="8"/>
      <c r="H39" s="8">
        <f>IF(SUM(D39:F39)=0,"",(SUM(D39:E39)+MAX(C39,F39))/3)</f>
        <v>116.08</v>
      </c>
      <c r="I39" s="8"/>
      <c r="J39" s="8"/>
      <c r="K39" s="6">
        <f>IF(SUM(H39,H39,H39,J39,J39)/5=0,"",SUM(H39,H39,H39,J39,J39)/5)</f>
        <v>69.648</v>
      </c>
    </row>
    <row r="40" spans="1:11" ht="13.5" thickBot="1">
      <c r="A40" s="5">
        <v>10</v>
      </c>
      <c r="B40" s="122" t="s">
        <v>123</v>
      </c>
      <c r="C40" s="8"/>
      <c r="D40" s="10"/>
      <c r="E40" s="8">
        <v>172.61</v>
      </c>
      <c r="F40" s="8"/>
      <c r="G40" s="8"/>
      <c r="H40" s="8">
        <f>IF(SUM(D40:F40)=0,"",(SUM(D40:E40)+MAX(C40,F40))/3)</f>
        <v>57.53666666666667</v>
      </c>
      <c r="I40" s="8"/>
      <c r="J40" s="8"/>
      <c r="K40" s="6">
        <f>IF(SUM(H40,H40,H40,J40,J40)/5=0,"",SUM(H40,H40,H40,J40,J40)/5)</f>
        <v>34.522000000000006</v>
      </c>
    </row>
    <row r="41" spans="1:11" ht="13.5" thickBot="1">
      <c r="A41" s="5">
        <v>11</v>
      </c>
      <c r="B41" s="122" t="s">
        <v>61</v>
      </c>
      <c r="C41" s="7"/>
      <c r="D41" s="8">
        <v>161.97</v>
      </c>
      <c r="E41" s="8"/>
      <c r="F41" s="8"/>
      <c r="G41" s="8"/>
      <c r="H41" s="8">
        <f>IF(SUM(D41:F41)=0,"",(SUM(D41:E41)+MAX(C41,F41))/3)</f>
        <v>53.99</v>
      </c>
      <c r="I41" s="8"/>
      <c r="J41" s="8"/>
      <c r="K41" s="6">
        <f>IF(SUM(H41,H41,H41,J41,J41)/5=0,"",SUM(H41,H41,H41,J41,J41)/5)</f>
        <v>32.394</v>
      </c>
    </row>
    <row r="42" spans="1:11" ht="13.5" hidden="1" thickBot="1">
      <c r="A42" s="5">
        <v>15</v>
      </c>
      <c r="B42" s="122"/>
      <c r="C42" s="7"/>
      <c r="D42" s="8"/>
      <c r="E42" s="8"/>
      <c r="F42" s="8"/>
      <c r="G42" s="8"/>
      <c r="H42" s="8">
        <f>IF(SUM(D42:F42)=0,"",(SUM(D42:E42)+MAX(C42,F42))/3)</f>
      </c>
      <c r="I42" s="8"/>
      <c r="J42" s="8"/>
      <c r="K42" s="6">
        <f>IF(SUM(H42,H42,H42,J42,J42)/5=0,"",SUM(H42,H42,H42,J42,J42)/5)</f>
      </c>
    </row>
    <row r="43" spans="1:11" ht="13.5" hidden="1" thickBot="1">
      <c r="A43" s="5">
        <v>16</v>
      </c>
      <c r="B43" s="122"/>
      <c r="C43" s="8"/>
      <c r="D43" s="8"/>
      <c r="E43" s="8"/>
      <c r="F43" s="8"/>
      <c r="G43" s="8"/>
      <c r="H43" s="8">
        <f>IF(SUM(D43:F43)=0,"",(SUM(D43:E43)+MAX(C43,F43))/3)</f>
      </c>
      <c r="I43" s="8"/>
      <c r="J43" s="8"/>
      <c r="K43" s="6">
        <f>IF(SUM(H43,H43,H43,J43,J43)/5=0,"",SUM(H43,H43,H43,J43,J43)/5)</f>
      </c>
    </row>
    <row r="44" spans="1:11" ht="13.5" hidden="1" thickBot="1">
      <c r="A44" s="5">
        <v>17</v>
      </c>
      <c r="B44" s="122"/>
      <c r="C44" s="8"/>
      <c r="D44" s="8"/>
      <c r="E44" s="8"/>
      <c r="F44" s="8"/>
      <c r="G44" s="8"/>
      <c r="H44" s="8">
        <f>IF(SUM(D44:F44)=0,"",(SUM(D44:E44)+MAX(C44,F44))/3)</f>
      </c>
      <c r="I44" s="8"/>
      <c r="J44" s="8"/>
      <c r="K44" s="6">
        <f>IF(SUM(H44,H44,H44,J44,J44)/5=0,"",SUM(H44,H44,H44,J44,J44)/5)</f>
      </c>
    </row>
    <row r="45" spans="1:11" ht="13.5" hidden="1" thickBot="1">
      <c r="A45" s="5">
        <v>18</v>
      </c>
      <c r="B45" s="122"/>
      <c r="C45" s="7"/>
      <c r="D45" s="8"/>
      <c r="E45" s="8"/>
      <c r="F45" s="8"/>
      <c r="G45" s="8"/>
      <c r="H45" s="8">
        <f>IF(SUM(D45:F45)=0,"",(SUM(D45:E45)+MAX(C45,F45))/3)</f>
      </c>
      <c r="I45" s="8"/>
      <c r="J45" s="8"/>
      <c r="K45" s="6">
        <f>IF(SUM(H45,H45,H45,J45,J45)/5=0,"",SUM(H45,H45,H45,J45,J45)/5)</f>
      </c>
    </row>
    <row r="46" spans="1:11" ht="13.5" hidden="1" thickBot="1">
      <c r="A46" s="5">
        <v>19</v>
      </c>
      <c r="B46" s="122"/>
      <c r="C46" s="7"/>
      <c r="D46" s="8"/>
      <c r="E46" s="8"/>
      <c r="F46" s="8"/>
      <c r="G46" s="8"/>
      <c r="H46" s="8">
        <f>IF(SUM(D46:F46)=0,"",(SUM(D46:E46)+MAX(C46,F46))/3)</f>
      </c>
      <c r="I46" s="8"/>
      <c r="J46" s="8"/>
      <c r="K46" s="6">
        <f>IF(SUM(H46,H46,H46,J46,J46)/5=0,"",SUM(H46,H46,H46,J46,J46)/5)</f>
      </c>
    </row>
    <row r="47" spans="1:11" ht="7.5" customHeight="1" thickBot="1">
      <c r="A47" s="5"/>
      <c r="B47" s="122"/>
      <c r="C47" s="8"/>
      <c r="D47" s="8"/>
      <c r="E47" s="8"/>
      <c r="F47" s="8"/>
      <c r="G47" s="8"/>
      <c r="H47" s="8"/>
      <c r="I47" s="8"/>
      <c r="J47" s="8"/>
      <c r="K47" s="6"/>
    </row>
    <row r="48" spans="1:11" s="1" customFormat="1" ht="13.5" hidden="1" thickBot="1">
      <c r="A48" s="5" t="s">
        <v>12</v>
      </c>
      <c r="B48" s="121" t="s">
        <v>48</v>
      </c>
      <c r="C48" s="6"/>
      <c r="D48" s="6" t="s">
        <v>38</v>
      </c>
      <c r="E48" s="6"/>
      <c r="F48" s="6" t="s">
        <v>38</v>
      </c>
      <c r="G48" s="6"/>
      <c r="H48" s="6"/>
      <c r="I48" s="6"/>
      <c r="J48" s="6"/>
      <c r="K48" s="6"/>
    </row>
    <row r="49" spans="1:11" s="1" customFormat="1" ht="6" customHeight="1" hidden="1" thickBot="1">
      <c r="A49" s="5"/>
      <c r="B49" s="121"/>
      <c r="C49" s="6"/>
      <c r="D49" s="6"/>
      <c r="E49" s="6"/>
      <c r="F49" s="6"/>
      <c r="G49" s="6"/>
      <c r="H49" s="6"/>
      <c r="I49" s="6"/>
      <c r="J49" s="6"/>
      <c r="K49" s="6"/>
    </row>
    <row r="50" spans="1:11" ht="13.5" hidden="1" thickBot="1">
      <c r="A50" s="5">
        <v>1</v>
      </c>
      <c r="B50" s="122"/>
      <c r="C50" s="8"/>
      <c r="D50" s="8"/>
      <c r="E50" s="8"/>
      <c r="F50" s="8"/>
      <c r="G50" s="8"/>
      <c r="H50" s="8">
        <f>SUM(D50,F50)/2</f>
        <v>0</v>
      </c>
      <c r="I50" s="8"/>
      <c r="J50" s="8"/>
      <c r="K50" s="6">
        <f>(D50+F50+J50+J50)/4</f>
        <v>0</v>
      </c>
    </row>
    <row r="51" spans="1:11" ht="13.5" hidden="1" thickBot="1">
      <c r="A51" s="5">
        <v>2</v>
      </c>
      <c r="B51" s="122"/>
      <c r="C51" s="8"/>
      <c r="D51" s="8"/>
      <c r="E51" s="8"/>
      <c r="F51" s="8"/>
      <c r="G51" s="8"/>
      <c r="H51" s="8">
        <f>SUM(D51,F51)/2</f>
        <v>0</v>
      </c>
      <c r="I51" s="8"/>
      <c r="J51" s="8"/>
      <c r="K51" s="6">
        <f>(D51+F51+J51+J51)/4</f>
        <v>0</v>
      </c>
    </row>
    <row r="52" spans="1:11" ht="13.5" hidden="1" thickBot="1">
      <c r="A52" s="5">
        <v>3</v>
      </c>
      <c r="B52" s="122"/>
      <c r="C52" s="8"/>
      <c r="D52" s="8"/>
      <c r="E52" s="8"/>
      <c r="F52" s="8"/>
      <c r="G52" s="8"/>
      <c r="H52" s="8">
        <f>SUM(D52,F52)/2</f>
        <v>0</v>
      </c>
      <c r="I52" s="8"/>
      <c r="J52" s="8"/>
      <c r="K52" s="6"/>
    </row>
    <row r="53" spans="1:11" ht="8.25" customHeight="1" thickBot="1">
      <c r="A53" s="5"/>
      <c r="B53" s="122"/>
      <c r="C53" s="8"/>
      <c r="D53" s="8"/>
      <c r="E53" s="8"/>
      <c r="F53" s="8"/>
      <c r="G53" s="8"/>
      <c r="H53" s="8"/>
      <c r="I53" s="8"/>
      <c r="J53" s="8"/>
      <c r="K53" s="6"/>
    </row>
    <row r="54" spans="1:11" s="1" customFormat="1" ht="13.5" thickBot="1">
      <c r="A54" s="5" t="s">
        <v>41</v>
      </c>
      <c r="B54" s="126" t="s">
        <v>44</v>
      </c>
      <c r="C54" s="6"/>
      <c r="D54" s="6"/>
      <c r="E54" s="6"/>
      <c r="F54" s="6"/>
      <c r="G54" s="6"/>
      <c r="H54" s="6"/>
      <c r="I54" s="6"/>
      <c r="J54" s="6"/>
      <c r="K54" s="6"/>
    </row>
    <row r="55" spans="1:11" s="1" customFormat="1" ht="6" customHeight="1" thickBot="1">
      <c r="A55" s="5"/>
      <c r="B55" s="121"/>
      <c r="C55" s="6"/>
      <c r="D55" s="6"/>
      <c r="E55" s="6"/>
      <c r="F55" s="6"/>
      <c r="G55" s="6"/>
      <c r="H55" s="6"/>
      <c r="I55" s="6"/>
      <c r="J55" s="6"/>
      <c r="K55" s="6"/>
    </row>
    <row r="56" spans="1:11" ht="13.5" thickBot="1">
      <c r="A56" s="5">
        <v>1</v>
      </c>
      <c r="B56" s="123" t="s">
        <v>73</v>
      </c>
      <c r="C56" s="8"/>
      <c r="D56" s="8">
        <v>136.06</v>
      </c>
      <c r="E56" s="8"/>
      <c r="F56" s="8">
        <v>135.41</v>
      </c>
      <c r="G56" s="8"/>
      <c r="H56" s="8">
        <f>SUM(D56,F56)/2</f>
        <v>135.735</v>
      </c>
      <c r="I56" s="8"/>
      <c r="J56" s="71"/>
      <c r="K56" s="6">
        <f>(D56+F56+J56+J56)/4</f>
        <v>67.8675</v>
      </c>
    </row>
    <row r="57" spans="1:11" ht="13.5" thickBot="1">
      <c r="A57" s="5">
        <v>2</v>
      </c>
      <c r="B57" s="123" t="s">
        <v>85</v>
      </c>
      <c r="C57" s="8"/>
      <c r="D57" s="8">
        <v>99.02</v>
      </c>
      <c r="E57" s="8"/>
      <c r="F57" s="8"/>
      <c r="G57" s="8"/>
      <c r="H57" s="8">
        <f>SUM(D57,F57)/2</f>
        <v>49.51</v>
      </c>
      <c r="I57" s="8"/>
      <c r="J57" s="71"/>
      <c r="K57" s="6"/>
    </row>
    <row r="58" spans="1:11" ht="13.5" hidden="1" thickBot="1">
      <c r="A58" s="5">
        <v>3</v>
      </c>
      <c r="B58" s="127"/>
      <c r="C58" s="8"/>
      <c r="D58" s="8"/>
      <c r="E58" s="8"/>
      <c r="F58" s="8"/>
      <c r="G58" s="8"/>
      <c r="H58" s="8">
        <f>SUM(D58,F58)/2</f>
        <v>0</v>
      </c>
      <c r="I58" s="8"/>
      <c r="J58" s="71"/>
      <c r="K58" s="6">
        <f>(D58+F58+J58+J58)/4</f>
        <v>0</v>
      </c>
    </row>
    <row r="59" spans="1:11" ht="6.75" customHeight="1" thickBot="1">
      <c r="A59" s="5"/>
      <c r="B59" s="122"/>
      <c r="C59" s="8"/>
      <c r="D59" s="8"/>
      <c r="E59" s="8"/>
      <c r="F59" s="8"/>
      <c r="G59" s="8"/>
      <c r="H59" s="8"/>
      <c r="I59" s="8"/>
      <c r="J59" s="71"/>
      <c r="K59" s="6"/>
    </row>
    <row r="60" spans="1:11" s="1" customFormat="1" ht="13.5" thickBot="1">
      <c r="A60" s="5" t="s">
        <v>41</v>
      </c>
      <c r="B60" s="126" t="s">
        <v>42</v>
      </c>
      <c r="C60" s="6"/>
      <c r="D60" s="6"/>
      <c r="E60" s="6"/>
      <c r="F60" s="6"/>
      <c r="G60" s="6"/>
      <c r="H60" s="6"/>
      <c r="I60" s="6"/>
      <c r="J60" s="6"/>
      <c r="K60" s="6"/>
    </row>
    <row r="61" spans="1:11" s="1" customFormat="1" ht="6" customHeight="1" thickBot="1">
      <c r="A61" s="5"/>
      <c r="B61" s="121"/>
      <c r="C61" s="6"/>
      <c r="D61" s="6"/>
      <c r="E61" s="6"/>
      <c r="F61" s="6"/>
      <c r="G61" s="6"/>
      <c r="H61" s="6"/>
      <c r="I61" s="6"/>
      <c r="J61" s="6"/>
      <c r="K61" s="6"/>
    </row>
    <row r="62" spans="1:11" ht="13.5" thickBot="1">
      <c r="A62" s="5">
        <v>1</v>
      </c>
      <c r="B62" s="122" t="s">
        <v>74</v>
      </c>
      <c r="C62" s="8"/>
      <c r="D62" s="8">
        <v>53.37</v>
      </c>
      <c r="E62" s="8"/>
      <c r="F62" s="8">
        <v>48.88</v>
      </c>
      <c r="G62" s="8"/>
      <c r="H62" s="8">
        <f>SUM(D62,F62)/2</f>
        <v>51.125</v>
      </c>
      <c r="I62" s="8"/>
      <c r="J62" s="71"/>
      <c r="K62" s="6">
        <f>(D62+F62+J62+J62)/4</f>
        <v>25.5625</v>
      </c>
    </row>
    <row r="63" spans="1:11" ht="13.5" thickBot="1">
      <c r="A63" s="5">
        <v>2</v>
      </c>
      <c r="B63" s="122" t="s">
        <v>77</v>
      </c>
      <c r="C63" s="8"/>
      <c r="D63" s="8">
        <v>115.4</v>
      </c>
      <c r="E63" s="8"/>
      <c r="F63" s="8"/>
      <c r="G63" s="8"/>
      <c r="H63" s="8">
        <f>SUM(D63,F63)/2</f>
        <v>57.7</v>
      </c>
      <c r="I63" s="8"/>
      <c r="J63" s="71"/>
      <c r="K63" s="6">
        <f>(D63+F63+J63+J63)/4</f>
        <v>28.85</v>
      </c>
    </row>
    <row r="64" spans="1:11" ht="12.75">
      <c r="A64" s="95"/>
      <c r="C64" s="83"/>
      <c r="D64" s="83"/>
      <c r="E64" s="83"/>
      <c r="F64" s="83"/>
      <c r="G64" s="83"/>
      <c r="H64" s="83"/>
      <c r="I64" s="83"/>
      <c r="J64" s="96"/>
      <c r="K64" s="83"/>
    </row>
    <row r="65" ht="15">
      <c r="B65" s="79"/>
    </row>
  </sheetData>
  <sheetProtection selectLockedCells="1" selectUnlockedCells="1"/>
  <printOptions/>
  <pageMargins left="0.7479166666666667" right="0.7479166666666667" top="0.9840277777777777" bottom="0.9840277777777777" header="0.5" footer="0.5"/>
  <pageSetup fitToHeight="1" fitToWidth="1" horizontalDpi="300" verticalDpi="300" orientation="portrait" paperSize="9" scale="88" r:id="rId2"/>
  <headerFooter alignWithMargins="0">
    <oddHeader>&amp;L&amp;"Arial,Vet"&amp;12Stand Belgische Surfcasting Club 2013 :</oddHead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6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1.28515625" style="0" customWidth="1"/>
    <col min="2" max="2" width="3.28125" style="11" customWidth="1"/>
    <col min="3" max="3" width="20.57421875" style="0" customWidth="1"/>
    <col min="4" max="4" width="5.140625" style="11" customWidth="1"/>
    <col min="5" max="5" width="9.140625" style="14" customWidth="1"/>
    <col min="6" max="6" width="5.140625" style="11" customWidth="1"/>
    <col min="7" max="7" width="8.28125" style="14" customWidth="1"/>
    <col min="8" max="8" width="5.140625" style="11" customWidth="1"/>
    <col min="9" max="9" width="8.28125" style="14" customWidth="1"/>
    <col min="10" max="10" width="5.140625" style="12" customWidth="1"/>
    <col min="11" max="11" width="8.28125" style="14" customWidth="1"/>
    <col min="12" max="12" width="5.140625" style="12" customWidth="1"/>
    <col min="13" max="13" width="8.28125" style="14" customWidth="1"/>
    <col min="14" max="14" width="5.140625" style="12" customWidth="1"/>
    <col min="15" max="15" width="8.28125" style="14" customWidth="1"/>
    <col min="16" max="16" width="5.140625" style="12" customWidth="1"/>
    <col min="17" max="17" width="8.28125" style="14" customWidth="1"/>
    <col min="18" max="18" width="5.140625" style="12" customWidth="1"/>
    <col min="19" max="19" width="8.28125" style="14" customWidth="1"/>
    <col min="20" max="20" width="5.140625" style="12" customWidth="1"/>
    <col min="21" max="21" width="8.28125" style="14" customWidth="1"/>
    <col min="22" max="22" width="5.140625" style="12" customWidth="1"/>
    <col min="23" max="23" width="8.28125" style="14" customWidth="1"/>
    <col min="24" max="24" width="1.1484375" style="0" customWidth="1"/>
    <col min="25" max="25" width="9.28125" style="0" customWidth="1"/>
  </cols>
  <sheetData>
    <row r="1" spans="5:25" ht="12.75">
      <c r="E1" s="11"/>
      <c r="G1" s="11"/>
      <c r="I1" s="11"/>
      <c r="K1" s="11"/>
      <c r="M1" s="11"/>
      <c r="O1" s="11"/>
      <c r="Q1" s="11"/>
      <c r="S1" s="11"/>
      <c r="U1" s="11"/>
      <c r="W1" s="11"/>
      <c r="X1" s="12"/>
      <c r="Y1" s="11"/>
    </row>
    <row r="2" spans="5:25" ht="20.25">
      <c r="E2" s="49"/>
      <c r="G2" s="11"/>
      <c r="I2" s="11"/>
      <c r="K2" s="11"/>
      <c r="M2" s="11"/>
      <c r="O2" s="11"/>
      <c r="Q2" s="11"/>
      <c r="S2" s="11"/>
      <c r="U2" s="11"/>
      <c r="W2" s="11"/>
      <c r="X2" s="12"/>
      <c r="Y2" s="11"/>
    </row>
    <row r="3" spans="5:25" ht="27">
      <c r="E3" s="24" t="s">
        <v>108</v>
      </c>
      <c r="G3" s="11"/>
      <c r="I3" s="11"/>
      <c r="K3" s="11"/>
      <c r="M3" s="11"/>
      <c r="O3" s="11"/>
      <c r="Q3" s="11"/>
      <c r="S3" s="11"/>
      <c r="U3" s="11"/>
      <c r="W3" s="11"/>
      <c r="X3" s="12"/>
      <c r="Y3" s="11"/>
    </row>
    <row r="4" spans="5:25" ht="12.75">
      <c r="E4" s="11"/>
      <c r="G4" s="11"/>
      <c r="I4" s="11"/>
      <c r="K4" s="11"/>
      <c r="M4" s="11"/>
      <c r="O4" s="11"/>
      <c r="Q4" s="11"/>
      <c r="S4" s="11"/>
      <c r="U4" s="11"/>
      <c r="W4" s="11"/>
      <c r="X4" s="12"/>
      <c r="Y4" s="11"/>
    </row>
    <row r="5" spans="5:25" ht="12.75">
      <c r="E5" s="84"/>
      <c r="F5" s="25"/>
      <c r="G5" s="11"/>
      <c r="I5" s="11"/>
      <c r="K5" s="11"/>
      <c r="M5" s="11"/>
      <c r="O5" s="11"/>
      <c r="Q5" s="11"/>
      <c r="S5" s="11"/>
      <c r="U5" s="11"/>
      <c r="W5" s="11"/>
      <c r="X5" s="12"/>
      <c r="Y5" s="11"/>
    </row>
    <row r="6" spans="5:25" ht="12.75">
      <c r="E6" s="11"/>
      <c r="F6" s="25"/>
      <c r="G6" s="11"/>
      <c r="I6" s="11"/>
      <c r="K6" s="11"/>
      <c r="M6" s="11"/>
      <c r="O6" s="11"/>
      <c r="Q6" s="11"/>
      <c r="S6" s="11"/>
      <c r="U6" s="11"/>
      <c r="W6" s="11"/>
      <c r="X6" s="12"/>
      <c r="Y6" s="11"/>
    </row>
    <row r="7" spans="5:25" ht="13.5" thickBot="1">
      <c r="E7" s="11"/>
      <c r="F7" s="25"/>
      <c r="G7" s="11"/>
      <c r="I7" s="11"/>
      <c r="K7" s="11"/>
      <c r="M7" s="11"/>
      <c r="O7" s="11"/>
      <c r="Q7" s="11"/>
      <c r="S7" s="11"/>
      <c r="U7" s="11"/>
      <c r="W7" s="11"/>
      <c r="X7" s="12"/>
      <c r="Y7" s="11"/>
    </row>
    <row r="8" spans="2:25" ht="13.5" thickTop="1">
      <c r="B8" s="26"/>
      <c r="C8" s="27"/>
      <c r="D8" s="28"/>
      <c r="E8" s="29" t="s">
        <v>13</v>
      </c>
      <c r="F8" s="30"/>
      <c r="G8" s="29" t="s">
        <v>14</v>
      </c>
      <c r="H8" s="30"/>
      <c r="I8" s="29" t="s">
        <v>15</v>
      </c>
      <c r="J8" s="30"/>
      <c r="K8" s="29" t="s">
        <v>16</v>
      </c>
      <c r="L8" s="30"/>
      <c r="M8" s="29" t="s">
        <v>17</v>
      </c>
      <c r="N8" s="30"/>
      <c r="O8" s="29" t="s">
        <v>18</v>
      </c>
      <c r="P8" s="30"/>
      <c r="Q8" s="29" t="s">
        <v>19</v>
      </c>
      <c r="R8" s="30"/>
      <c r="S8" s="29" t="s">
        <v>20</v>
      </c>
      <c r="T8" s="30"/>
      <c r="U8" s="29" t="s">
        <v>30</v>
      </c>
      <c r="V8" s="30"/>
      <c r="W8" s="29" t="s">
        <v>109</v>
      </c>
      <c r="X8" s="30"/>
      <c r="Y8" s="81" t="s">
        <v>36</v>
      </c>
    </row>
    <row r="9" spans="2:25" ht="15.75" customHeight="1" thickBot="1">
      <c r="B9" s="31" t="s">
        <v>21</v>
      </c>
      <c r="C9" s="32" t="s">
        <v>29</v>
      </c>
      <c r="D9" s="33" t="s">
        <v>22</v>
      </c>
      <c r="E9" s="34" t="s">
        <v>23</v>
      </c>
      <c r="F9" s="33" t="s">
        <v>22</v>
      </c>
      <c r="G9" s="34" t="s">
        <v>23</v>
      </c>
      <c r="H9" s="33" t="s">
        <v>22</v>
      </c>
      <c r="I9" s="34" t="s">
        <v>23</v>
      </c>
      <c r="J9" s="33" t="s">
        <v>22</v>
      </c>
      <c r="K9" s="34" t="s">
        <v>23</v>
      </c>
      <c r="L9" s="33" t="s">
        <v>22</v>
      </c>
      <c r="M9" s="34" t="s">
        <v>23</v>
      </c>
      <c r="N9" s="33" t="s">
        <v>22</v>
      </c>
      <c r="O9" s="34" t="s">
        <v>23</v>
      </c>
      <c r="P9" s="33" t="s">
        <v>22</v>
      </c>
      <c r="Q9" s="34" t="s">
        <v>23</v>
      </c>
      <c r="R9" s="33" t="s">
        <v>22</v>
      </c>
      <c r="S9" s="34" t="s">
        <v>23</v>
      </c>
      <c r="T9" s="33" t="s">
        <v>22</v>
      </c>
      <c r="U9" s="34" t="s">
        <v>23</v>
      </c>
      <c r="V9" s="33" t="s">
        <v>22</v>
      </c>
      <c r="W9" s="34" t="s">
        <v>23</v>
      </c>
      <c r="X9" s="33"/>
      <c r="Y9" s="34" t="s">
        <v>35</v>
      </c>
    </row>
    <row r="10" spans="2:25" ht="7.5" customHeight="1" thickTop="1">
      <c r="B10" s="74"/>
      <c r="C10" s="80"/>
      <c r="D10" s="75"/>
      <c r="E10" s="76"/>
      <c r="F10" s="75"/>
      <c r="G10" s="76"/>
      <c r="H10" s="75"/>
      <c r="I10" s="76"/>
      <c r="J10" s="75"/>
      <c r="K10" s="76"/>
      <c r="L10" s="75"/>
      <c r="M10" s="76"/>
      <c r="N10" s="75"/>
      <c r="O10" s="76"/>
      <c r="P10" s="75"/>
      <c r="Q10" s="76"/>
      <c r="R10" s="75"/>
      <c r="S10" s="76"/>
      <c r="T10" s="75"/>
      <c r="U10" s="76"/>
      <c r="V10" s="75"/>
      <c r="W10" s="76"/>
      <c r="X10" s="75"/>
      <c r="Y10" s="76"/>
    </row>
    <row r="11" spans="2:25" ht="12.75">
      <c r="B11" s="92" t="s">
        <v>75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9">
        <f aca="true" t="shared" si="0" ref="Y11:Y43">MAX(E11,G11,I11,K11,M11,O11,Q11,W11,S11)</f>
        <v>0</v>
      </c>
    </row>
    <row r="12" spans="2:25" ht="12.75">
      <c r="B12" s="92" t="s">
        <v>76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39">
        <f t="shared" si="0"/>
        <v>0</v>
      </c>
    </row>
    <row r="13" spans="2:25" ht="12.75">
      <c r="B13" s="92">
        <v>1</v>
      </c>
      <c r="C13" s="89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39">
        <f t="shared" si="0"/>
        <v>0</v>
      </c>
    </row>
    <row r="14" spans="2:25" ht="12.75">
      <c r="B14" s="92">
        <v>2</v>
      </c>
      <c r="C14" s="90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41"/>
      <c r="Y14" s="39">
        <f t="shared" si="0"/>
        <v>0</v>
      </c>
    </row>
    <row r="15" spans="2:25" ht="12.75">
      <c r="B15" s="92">
        <v>3</v>
      </c>
      <c r="C15" s="9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9">
        <f t="shared" si="0"/>
        <v>0</v>
      </c>
    </row>
    <row r="16" spans="2:25" ht="12.75">
      <c r="B16" s="92">
        <v>4</v>
      </c>
      <c r="C16" s="8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41"/>
      <c r="Y16" s="39">
        <f t="shared" si="0"/>
        <v>0</v>
      </c>
    </row>
    <row r="17" spans="2:25" ht="12.75">
      <c r="B17" s="92">
        <v>5</v>
      </c>
      <c r="C17" s="89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39">
        <f t="shared" si="0"/>
        <v>0</v>
      </c>
    </row>
    <row r="18" spans="2:25" ht="12.75">
      <c r="B18" s="92">
        <v>6</v>
      </c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41"/>
      <c r="Y18" s="39">
        <f t="shared" si="0"/>
        <v>0</v>
      </c>
    </row>
    <row r="19" spans="2:25" ht="12.75">
      <c r="B19" s="92">
        <v>7</v>
      </c>
      <c r="C19" s="91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39">
        <f t="shared" si="0"/>
        <v>0</v>
      </c>
    </row>
    <row r="20" spans="2:25" ht="12.75">
      <c r="B20" s="92">
        <v>8</v>
      </c>
      <c r="C20" s="89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41"/>
      <c r="Y20" s="39">
        <f t="shared" si="0"/>
        <v>0</v>
      </c>
    </row>
    <row r="21" spans="2:25" ht="12.75">
      <c r="B21" s="92">
        <v>9</v>
      </c>
      <c r="C21" s="89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39">
        <f t="shared" si="0"/>
        <v>0</v>
      </c>
    </row>
    <row r="22" spans="2:25" ht="12.75">
      <c r="B22" s="92">
        <v>10</v>
      </c>
      <c r="C22" s="90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1"/>
      <c r="Y22" s="39">
        <f t="shared" si="0"/>
        <v>0</v>
      </c>
    </row>
    <row r="23" spans="2:25" ht="12.75">
      <c r="B23" s="92">
        <v>11</v>
      </c>
      <c r="C23" s="91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39">
        <f t="shared" si="0"/>
        <v>0</v>
      </c>
    </row>
    <row r="24" spans="2:25" ht="12.75">
      <c r="B24" s="92">
        <v>12</v>
      </c>
      <c r="C24" s="91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1"/>
      <c r="Y24" s="39">
        <f t="shared" si="0"/>
        <v>0</v>
      </c>
    </row>
    <row r="25" spans="2:25" ht="12.75">
      <c r="B25" s="92">
        <v>13</v>
      </c>
      <c r="C25" s="9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9">
        <f t="shared" si="0"/>
        <v>0</v>
      </c>
    </row>
    <row r="26" spans="2:25" ht="12.75">
      <c r="B26" s="92">
        <v>14</v>
      </c>
      <c r="C26" s="89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41"/>
      <c r="Y26" s="39">
        <f>MAX(E26,G26,I26,K26,M26,O26,Q26,W26,S26)</f>
        <v>0</v>
      </c>
    </row>
    <row r="27" spans="2:25" ht="6.75" customHeight="1">
      <c r="B27" s="92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8"/>
    </row>
    <row r="28" spans="2:25" ht="12.75">
      <c r="B28" s="92" t="s">
        <v>45</v>
      </c>
      <c r="C28" s="8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7"/>
      <c r="Y28" s="39">
        <f>MAX(E28,G28,I28,K28,M28,O28,Q28,W28,S28)</f>
        <v>0</v>
      </c>
    </row>
    <row r="29" spans="2:25" ht="12.75">
      <c r="B29" s="92" t="s">
        <v>46</v>
      </c>
      <c r="C29" s="89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9">
        <f>MAX(E29,G29,I29,K29,M29,O29,Q29,W29,S29)</f>
        <v>0</v>
      </c>
    </row>
    <row r="30" spans="2:25" ht="12.75">
      <c r="B30" s="92">
        <v>15</v>
      </c>
      <c r="C30" s="89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  <c r="Y30" s="39">
        <f t="shared" si="0"/>
        <v>0</v>
      </c>
    </row>
    <row r="31" spans="2:25" ht="12.75">
      <c r="B31" s="92">
        <v>16</v>
      </c>
      <c r="C31" s="90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41"/>
      <c r="Y31" s="39">
        <f t="shared" si="0"/>
        <v>0</v>
      </c>
    </row>
    <row r="32" spans="2:25" ht="12.75">
      <c r="B32" s="92">
        <v>17</v>
      </c>
      <c r="C32" s="91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7"/>
      <c r="Y32" s="39">
        <f t="shared" si="0"/>
        <v>0</v>
      </c>
    </row>
    <row r="33" spans="2:25" ht="12.75">
      <c r="B33" s="92">
        <v>18</v>
      </c>
      <c r="C33" s="89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1"/>
      <c r="Y33" s="39">
        <f t="shared" si="0"/>
        <v>0</v>
      </c>
    </row>
    <row r="34" spans="2:25" ht="12.75">
      <c r="B34" s="92">
        <v>19</v>
      </c>
      <c r="C34" s="8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7"/>
      <c r="Y34" s="39">
        <f t="shared" si="0"/>
        <v>0</v>
      </c>
    </row>
    <row r="35" spans="2:25" ht="12.75">
      <c r="B35" s="92">
        <v>20</v>
      </c>
      <c r="C35" s="89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41"/>
      <c r="Y35" s="39">
        <f t="shared" si="0"/>
        <v>0</v>
      </c>
    </row>
    <row r="36" spans="2:25" ht="12.75">
      <c r="B36" s="92">
        <v>21</v>
      </c>
      <c r="C36" s="8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  <c r="Y36" s="39">
        <f t="shared" si="0"/>
        <v>0</v>
      </c>
    </row>
    <row r="37" spans="2:25" ht="12.75">
      <c r="B37" s="92">
        <v>22</v>
      </c>
      <c r="C37" s="9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41"/>
      <c r="Y37" s="39">
        <f t="shared" si="0"/>
        <v>0</v>
      </c>
    </row>
    <row r="38" spans="2:25" ht="12.75">
      <c r="B38" s="92">
        <v>23</v>
      </c>
      <c r="C38" s="91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9">
        <f>MAX(E38,G38,I38,K38,M38,O38,Q38,W38,S38)</f>
        <v>0</v>
      </c>
    </row>
    <row r="39" spans="2:25" ht="12.75">
      <c r="B39" s="92">
        <v>24</v>
      </c>
      <c r="C39" s="89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41"/>
      <c r="Y39" s="39">
        <f>MAX(E39,G39,I39,K39,M39,O39,Q39,W39,S39)</f>
        <v>0</v>
      </c>
    </row>
    <row r="40" spans="2:25" ht="12.75">
      <c r="B40" s="92">
        <v>25</v>
      </c>
      <c r="C40" s="89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7"/>
      <c r="Y40" s="39">
        <f>MAX(E40,G40,I40,K40,M40,O40,Q40,W40,S40)</f>
        <v>0</v>
      </c>
    </row>
    <row r="41" spans="2:25" ht="12.75">
      <c r="B41" s="92">
        <v>26</v>
      </c>
      <c r="C41" s="91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  <c r="Y41" s="39">
        <f t="shared" si="0"/>
        <v>0</v>
      </c>
    </row>
    <row r="42" spans="2:25" ht="12.75">
      <c r="B42" s="92">
        <v>27</v>
      </c>
      <c r="C42" s="89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41"/>
      <c r="Y42" s="39">
        <f t="shared" si="0"/>
        <v>0</v>
      </c>
    </row>
    <row r="43" spans="2:25" ht="12.75">
      <c r="B43" s="92">
        <v>28</v>
      </c>
      <c r="C43" s="89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7"/>
      <c r="Y43" s="39">
        <f t="shared" si="0"/>
        <v>0</v>
      </c>
    </row>
    <row r="44" spans="2:25" ht="8.25" customHeight="1" thickBot="1">
      <c r="B44" s="44"/>
      <c r="C44" s="45"/>
      <c r="D44" s="46"/>
      <c r="E44" s="47"/>
      <c r="F44" s="46"/>
      <c r="G44" s="47"/>
      <c r="H44" s="46"/>
      <c r="I44" s="47"/>
      <c r="J44" s="46"/>
      <c r="K44" s="47"/>
      <c r="L44" s="46"/>
      <c r="M44" s="47"/>
      <c r="N44" s="46"/>
      <c r="O44" s="47"/>
      <c r="P44" s="46"/>
      <c r="Q44" s="47"/>
      <c r="R44" s="46"/>
      <c r="S44" s="47"/>
      <c r="T44" s="46"/>
      <c r="U44" s="47"/>
      <c r="V44" s="46"/>
      <c r="W44" s="47"/>
      <c r="X44" s="46"/>
      <c r="Y44" s="47"/>
    </row>
    <row r="45" ht="13.5" thickTop="1"/>
    <row r="46" ht="12.75">
      <c r="C46" s="6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9"/>
  <sheetViews>
    <sheetView zoomScale="98" zoomScaleNormal="98" zoomScalePageLayoutView="0" workbookViewId="0" topLeftCell="A4">
      <selection activeCell="AC23" sqref="AC23"/>
    </sheetView>
  </sheetViews>
  <sheetFormatPr defaultColWidth="9.140625" defaultRowHeight="12.75"/>
  <cols>
    <col min="1" max="1" width="1.28515625" style="0" customWidth="1"/>
    <col min="2" max="2" width="3.28125" style="11" customWidth="1"/>
    <col min="3" max="3" width="21.8515625" style="0" customWidth="1"/>
    <col min="4" max="4" width="5.140625" style="11" customWidth="1"/>
    <col min="5" max="5" width="9.140625" style="14" customWidth="1"/>
    <col min="6" max="6" width="5.140625" style="11" customWidth="1"/>
    <col min="7" max="7" width="8.28125" style="14" customWidth="1"/>
    <col min="8" max="8" width="5.140625" style="11" customWidth="1"/>
    <col min="9" max="9" width="8.28125" style="14" customWidth="1"/>
    <col min="10" max="10" width="5.140625" style="12" customWidth="1"/>
    <col min="11" max="11" width="8.28125" style="14" customWidth="1"/>
    <col min="12" max="12" width="5.140625" style="12" customWidth="1"/>
    <col min="13" max="13" width="8.28125" style="14" customWidth="1"/>
    <col min="14" max="14" width="5.140625" style="12" customWidth="1"/>
    <col min="15" max="15" width="8.28125" style="14" customWidth="1"/>
    <col min="16" max="16" width="5.140625" style="12" customWidth="1"/>
    <col min="17" max="17" width="8.28125" style="14" customWidth="1"/>
    <col min="18" max="18" width="5.140625" style="12" customWidth="1"/>
    <col min="19" max="19" width="8.28125" style="14" customWidth="1"/>
    <col min="20" max="20" width="5.140625" style="12" hidden="1" customWidth="1"/>
    <col min="21" max="21" width="8.28125" style="14" hidden="1" customWidth="1"/>
    <col min="22" max="22" width="5.140625" style="12" hidden="1" customWidth="1"/>
    <col min="23" max="23" width="8.28125" style="14" hidden="1" customWidth="1"/>
    <col min="24" max="24" width="1.1484375" style="0" customWidth="1"/>
    <col min="25" max="25" width="9.28125" style="0" customWidth="1"/>
    <col min="27" max="27" width="11.28125" style="0" customWidth="1"/>
    <col min="29" max="29" width="12.140625" style="0" customWidth="1"/>
  </cols>
  <sheetData>
    <row r="1" spans="5:25" ht="12.75">
      <c r="E1" s="11"/>
      <c r="G1" s="11"/>
      <c r="I1" s="11"/>
      <c r="K1" s="11"/>
      <c r="M1" s="11"/>
      <c r="O1" s="11"/>
      <c r="Q1" s="11"/>
      <c r="S1" s="11"/>
      <c r="U1" s="11"/>
      <c r="W1" s="11"/>
      <c r="X1" s="12"/>
      <c r="Y1" s="11"/>
    </row>
    <row r="2" spans="5:25" ht="20.25">
      <c r="E2" s="49"/>
      <c r="G2" s="11"/>
      <c r="I2" s="11"/>
      <c r="K2" s="11"/>
      <c r="M2" s="11"/>
      <c r="O2" s="11"/>
      <c r="Q2" s="11"/>
      <c r="S2" s="11"/>
      <c r="U2" s="11"/>
      <c r="W2" s="11"/>
      <c r="X2" s="12"/>
      <c r="Y2" s="11"/>
    </row>
    <row r="3" spans="5:25" ht="27">
      <c r="E3" s="24" t="s">
        <v>32</v>
      </c>
      <c r="G3" s="11"/>
      <c r="I3" s="11"/>
      <c r="K3" s="11"/>
      <c r="M3" s="11"/>
      <c r="O3" s="11"/>
      <c r="Q3" s="11"/>
      <c r="S3" s="11"/>
      <c r="U3" s="11"/>
      <c r="W3" s="11"/>
      <c r="X3" s="12"/>
      <c r="Y3" s="11"/>
    </row>
    <row r="4" spans="5:25" ht="12.75">
      <c r="E4" s="11"/>
      <c r="G4" s="11"/>
      <c r="I4" s="11"/>
      <c r="K4" s="11"/>
      <c r="M4" s="11"/>
      <c r="O4" s="11"/>
      <c r="Q4" s="11"/>
      <c r="S4" s="11"/>
      <c r="U4" s="11"/>
      <c r="W4" s="11"/>
      <c r="X4" s="12"/>
      <c r="Y4" s="11"/>
    </row>
    <row r="5" spans="5:25" ht="12.75">
      <c r="E5" s="84"/>
      <c r="F5" s="25"/>
      <c r="G5" s="118" t="s">
        <v>111</v>
      </c>
      <c r="I5" s="11"/>
      <c r="K5" s="11"/>
      <c r="M5" s="11"/>
      <c r="O5" s="11"/>
      <c r="Q5" s="11"/>
      <c r="S5" s="11"/>
      <c r="U5" s="11"/>
      <c r="W5" s="11"/>
      <c r="X5" s="12"/>
      <c r="Y5" s="11"/>
    </row>
    <row r="6" spans="5:25" ht="12.75">
      <c r="E6" s="11"/>
      <c r="F6" s="25"/>
      <c r="G6" s="11"/>
      <c r="I6" s="11"/>
      <c r="K6" s="11"/>
      <c r="M6" s="11"/>
      <c r="O6" s="11"/>
      <c r="Q6" s="11"/>
      <c r="S6" s="11"/>
      <c r="U6" s="11"/>
      <c r="W6" s="11"/>
      <c r="X6" s="12"/>
      <c r="Y6" s="11"/>
    </row>
    <row r="7" spans="5:25" ht="13.5" thickBot="1">
      <c r="E7" s="11"/>
      <c r="F7" s="25"/>
      <c r="G7" s="11"/>
      <c r="I7" s="11"/>
      <c r="K7" s="11"/>
      <c r="M7" s="11"/>
      <c r="O7" s="11"/>
      <c r="Q7" s="11"/>
      <c r="S7" s="11"/>
      <c r="U7" s="11"/>
      <c r="W7" s="11"/>
      <c r="X7" s="12"/>
      <c r="Y7" s="11"/>
    </row>
    <row r="8" spans="2:25" ht="13.5" thickTop="1">
      <c r="B8" s="26"/>
      <c r="C8" s="27"/>
      <c r="D8" s="28"/>
      <c r="E8" s="29" t="s">
        <v>13</v>
      </c>
      <c r="F8" s="30"/>
      <c r="G8" s="29" t="s">
        <v>14</v>
      </c>
      <c r="H8" s="30"/>
      <c r="I8" s="29" t="s">
        <v>15</v>
      </c>
      <c r="J8" s="30"/>
      <c r="K8" s="29" t="s">
        <v>16</v>
      </c>
      <c r="L8" s="30"/>
      <c r="M8" s="29" t="s">
        <v>17</v>
      </c>
      <c r="N8" s="30"/>
      <c r="O8" s="29" t="s">
        <v>18</v>
      </c>
      <c r="P8" s="30"/>
      <c r="Q8" s="29" t="s">
        <v>19</v>
      </c>
      <c r="R8" s="30"/>
      <c r="S8" s="29" t="s">
        <v>20</v>
      </c>
      <c r="T8" s="30"/>
      <c r="U8" s="29" t="s">
        <v>30</v>
      </c>
      <c r="V8" s="30"/>
      <c r="W8" s="29" t="s">
        <v>109</v>
      </c>
      <c r="X8" s="30"/>
      <c r="Y8" s="81" t="s">
        <v>36</v>
      </c>
    </row>
    <row r="9" spans="2:25" ht="15.75" customHeight="1" thickBot="1">
      <c r="B9" s="31" t="s">
        <v>21</v>
      </c>
      <c r="C9" s="32" t="s">
        <v>29</v>
      </c>
      <c r="D9" s="33" t="s">
        <v>22</v>
      </c>
      <c r="E9" s="34" t="s">
        <v>23</v>
      </c>
      <c r="F9" s="33" t="s">
        <v>22</v>
      </c>
      <c r="G9" s="34" t="s">
        <v>23</v>
      </c>
      <c r="H9" s="33" t="s">
        <v>22</v>
      </c>
      <c r="I9" s="34" t="s">
        <v>23</v>
      </c>
      <c r="J9" s="33" t="s">
        <v>22</v>
      </c>
      <c r="K9" s="34" t="s">
        <v>23</v>
      </c>
      <c r="L9" s="33" t="s">
        <v>22</v>
      </c>
      <c r="M9" s="34" t="s">
        <v>23</v>
      </c>
      <c r="N9" s="33" t="s">
        <v>22</v>
      </c>
      <c r="O9" s="34" t="s">
        <v>23</v>
      </c>
      <c r="P9" s="33" t="s">
        <v>22</v>
      </c>
      <c r="Q9" s="34" t="s">
        <v>23</v>
      </c>
      <c r="R9" s="33" t="s">
        <v>22</v>
      </c>
      <c r="S9" s="34" t="s">
        <v>23</v>
      </c>
      <c r="T9" s="33" t="s">
        <v>22</v>
      </c>
      <c r="U9" s="34" t="s">
        <v>23</v>
      </c>
      <c r="V9" s="33" t="s">
        <v>22</v>
      </c>
      <c r="W9" s="34" t="s">
        <v>23</v>
      </c>
      <c r="X9" s="33"/>
      <c r="Y9" s="34" t="s">
        <v>35</v>
      </c>
    </row>
    <row r="10" spans="2:25" ht="7.5" customHeight="1" thickTop="1">
      <c r="B10" s="74"/>
      <c r="C10" s="80"/>
      <c r="D10" s="75"/>
      <c r="E10" s="76"/>
      <c r="F10" s="75"/>
      <c r="G10" s="76"/>
      <c r="H10" s="75"/>
      <c r="I10" s="76"/>
      <c r="J10" s="75"/>
      <c r="K10" s="76"/>
      <c r="L10" s="75"/>
      <c r="M10" s="76"/>
      <c r="N10" s="75"/>
      <c r="O10" s="76"/>
      <c r="P10" s="75"/>
      <c r="Q10" s="76"/>
      <c r="R10" s="75"/>
      <c r="S10" s="76"/>
      <c r="T10" s="75"/>
      <c r="U10" s="76"/>
      <c r="V10" s="75"/>
      <c r="W10" s="76"/>
      <c r="X10" s="75"/>
      <c r="Y10" s="76"/>
    </row>
    <row r="11" spans="2:25" ht="12.75">
      <c r="B11" s="92" t="s">
        <v>75</v>
      </c>
      <c r="C11" s="36" t="s">
        <v>114</v>
      </c>
      <c r="D11" s="36">
        <v>150</v>
      </c>
      <c r="E11" s="36">
        <v>93.89</v>
      </c>
      <c r="F11" s="36">
        <v>150</v>
      </c>
      <c r="G11" s="36">
        <v>90.56</v>
      </c>
      <c r="H11" s="36">
        <v>125</v>
      </c>
      <c r="I11" s="36">
        <v>116.46</v>
      </c>
      <c r="J11" s="36">
        <v>125</v>
      </c>
      <c r="K11" s="36">
        <v>108.22</v>
      </c>
      <c r="L11" s="36"/>
      <c r="M11" s="36"/>
      <c r="N11" s="36">
        <v>125</v>
      </c>
      <c r="O11" s="36">
        <v>117.45</v>
      </c>
      <c r="P11" s="36"/>
      <c r="Q11" s="36"/>
      <c r="R11" s="36"/>
      <c r="S11" s="36"/>
      <c r="T11" s="36"/>
      <c r="U11" s="36"/>
      <c r="V11" s="36"/>
      <c r="W11" s="36"/>
      <c r="X11" s="37"/>
      <c r="Y11" s="39">
        <f>MAX(E11,G11,I11,K11,M11,O11,Q11,W11,S11,U11)</f>
        <v>117.45</v>
      </c>
    </row>
    <row r="12" spans="2:25" ht="12.75">
      <c r="B12" s="92">
        <v>1</v>
      </c>
      <c r="C12" s="89" t="s">
        <v>117</v>
      </c>
      <c r="D12" s="36"/>
      <c r="E12" s="36"/>
      <c r="F12" s="36"/>
      <c r="G12" s="36"/>
      <c r="H12" s="36"/>
      <c r="I12" s="36"/>
      <c r="J12" s="36">
        <v>125</v>
      </c>
      <c r="K12" s="36">
        <v>142.56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39">
        <f aca="true" t="shared" si="0" ref="Y12:Y22">MAX(E12,G12,I12,K12,M12,O12,Q12,W12,S12,U12)</f>
        <v>142.56</v>
      </c>
    </row>
    <row r="13" spans="2:25" ht="12.75">
      <c r="B13" s="92">
        <v>2</v>
      </c>
      <c r="C13" s="90" t="s">
        <v>118</v>
      </c>
      <c r="D13" s="36"/>
      <c r="E13" s="36"/>
      <c r="F13" s="36">
        <v>150</v>
      </c>
      <c r="G13" s="36">
        <v>237.84</v>
      </c>
      <c r="H13" s="36"/>
      <c r="I13" s="36"/>
      <c r="J13" s="36">
        <v>150</v>
      </c>
      <c r="K13" s="36">
        <v>239.55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41"/>
      <c r="Y13" s="39">
        <f t="shared" si="0"/>
        <v>239.55</v>
      </c>
    </row>
    <row r="14" spans="2:25" ht="12.75">
      <c r="B14" s="92">
        <v>3</v>
      </c>
      <c r="C14" s="91" t="s">
        <v>96</v>
      </c>
      <c r="D14" s="36">
        <v>150</v>
      </c>
      <c r="E14" s="36">
        <v>204.29</v>
      </c>
      <c r="F14" s="36">
        <v>150</v>
      </c>
      <c r="G14" s="36">
        <v>204.13</v>
      </c>
      <c r="H14" s="36">
        <v>125</v>
      </c>
      <c r="I14" s="36">
        <v>211.92</v>
      </c>
      <c r="J14" s="36"/>
      <c r="K14" s="36"/>
      <c r="L14" s="36"/>
      <c r="M14" s="36"/>
      <c r="N14" s="36">
        <v>125</v>
      </c>
      <c r="O14" s="36">
        <v>206.86</v>
      </c>
      <c r="P14" s="36">
        <v>175</v>
      </c>
      <c r="Q14" s="36">
        <v>173.81</v>
      </c>
      <c r="R14" s="36"/>
      <c r="S14" s="36"/>
      <c r="T14" s="36"/>
      <c r="U14" s="36"/>
      <c r="V14" s="36"/>
      <c r="W14" s="36"/>
      <c r="X14" s="37"/>
      <c r="Y14" s="39">
        <f t="shared" si="0"/>
        <v>211.92</v>
      </c>
    </row>
    <row r="15" spans="2:25" ht="12.75">
      <c r="B15" s="92">
        <v>4</v>
      </c>
      <c r="C15" s="89" t="s">
        <v>119</v>
      </c>
      <c r="D15" s="36">
        <v>125</v>
      </c>
      <c r="E15" s="36">
        <v>226</v>
      </c>
      <c r="F15" s="36">
        <v>125</v>
      </c>
      <c r="G15" s="36">
        <v>217.17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41"/>
      <c r="Y15" s="39">
        <f t="shared" si="0"/>
        <v>226</v>
      </c>
    </row>
    <row r="16" spans="2:25" ht="12.75">
      <c r="B16" s="92">
        <v>5</v>
      </c>
      <c r="C16" s="89" t="s">
        <v>94</v>
      </c>
      <c r="D16" s="36">
        <v>175</v>
      </c>
      <c r="E16" s="36">
        <v>190.85</v>
      </c>
      <c r="F16" s="36">
        <v>150</v>
      </c>
      <c r="G16" s="36">
        <v>195.18</v>
      </c>
      <c r="H16" s="36">
        <v>150</v>
      </c>
      <c r="I16" s="36">
        <v>204.69</v>
      </c>
      <c r="J16" s="36"/>
      <c r="K16" s="36"/>
      <c r="L16" s="36">
        <v>125</v>
      </c>
      <c r="M16" s="36">
        <v>212.47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39">
        <f t="shared" si="0"/>
        <v>212.47</v>
      </c>
    </row>
    <row r="17" spans="2:25" ht="12.75">
      <c r="B17" s="92">
        <v>6</v>
      </c>
      <c r="C17" s="90" t="s">
        <v>120</v>
      </c>
      <c r="D17" s="36"/>
      <c r="E17" s="36"/>
      <c r="F17" s="36"/>
      <c r="G17" s="36"/>
      <c r="H17" s="36"/>
      <c r="I17" s="36"/>
      <c r="J17" s="36"/>
      <c r="K17" s="36"/>
      <c r="L17" s="36">
        <v>125</v>
      </c>
      <c r="M17" s="36">
        <v>194.42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41"/>
      <c r="Y17" s="39">
        <f t="shared" si="0"/>
        <v>194.42</v>
      </c>
    </row>
    <row r="18" spans="2:25" ht="12.75">
      <c r="B18" s="92">
        <v>7</v>
      </c>
      <c r="C18" s="91" t="s">
        <v>92</v>
      </c>
      <c r="D18" s="36"/>
      <c r="E18" s="36"/>
      <c r="F18" s="36">
        <v>125</v>
      </c>
      <c r="G18" s="36">
        <v>199.82</v>
      </c>
      <c r="H18" s="36">
        <v>125</v>
      </c>
      <c r="I18" s="36">
        <v>208.4</v>
      </c>
      <c r="J18" s="36">
        <v>125</v>
      </c>
      <c r="K18" s="36">
        <v>230.47</v>
      </c>
      <c r="L18" s="36">
        <v>125</v>
      </c>
      <c r="M18" s="36">
        <v>223.57</v>
      </c>
      <c r="N18" s="36">
        <v>150</v>
      </c>
      <c r="O18" s="36">
        <v>217.9</v>
      </c>
      <c r="P18" s="36">
        <v>125</v>
      </c>
      <c r="Q18" s="36">
        <v>222.96</v>
      </c>
      <c r="R18" s="36">
        <v>100</v>
      </c>
      <c r="S18" s="36">
        <v>228.94</v>
      </c>
      <c r="T18" s="36"/>
      <c r="U18" s="36"/>
      <c r="V18" s="36"/>
      <c r="W18" s="36"/>
      <c r="X18" s="37"/>
      <c r="Y18" s="39">
        <f t="shared" si="0"/>
        <v>230.47</v>
      </c>
    </row>
    <row r="19" spans="2:25" ht="12.75">
      <c r="B19" s="92">
        <v>8</v>
      </c>
      <c r="C19" s="89" t="s">
        <v>87</v>
      </c>
      <c r="D19" s="36">
        <v>125</v>
      </c>
      <c r="E19" s="36">
        <v>226.03</v>
      </c>
      <c r="F19" s="36">
        <v>125</v>
      </c>
      <c r="G19" s="36">
        <v>230.08</v>
      </c>
      <c r="H19" s="36">
        <v>125</v>
      </c>
      <c r="I19" s="36">
        <v>233.62</v>
      </c>
      <c r="J19" s="36">
        <v>150</v>
      </c>
      <c r="K19" s="36">
        <v>229.99</v>
      </c>
      <c r="L19" s="36">
        <v>150</v>
      </c>
      <c r="M19" s="36">
        <v>240.08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41"/>
      <c r="Y19" s="39">
        <f t="shared" si="0"/>
        <v>240.08</v>
      </c>
    </row>
    <row r="20" spans="2:25" ht="12.75">
      <c r="B20" s="92">
        <v>9</v>
      </c>
      <c r="C20" s="89" t="s">
        <v>112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>
        <v>125</v>
      </c>
      <c r="Q20" s="36">
        <v>216.44</v>
      </c>
      <c r="R20" s="36">
        <v>125</v>
      </c>
      <c r="S20" s="36">
        <v>215.96</v>
      </c>
      <c r="T20" s="36"/>
      <c r="U20" s="36"/>
      <c r="V20" s="36"/>
      <c r="W20" s="36"/>
      <c r="X20" s="37"/>
      <c r="Y20" s="39">
        <f t="shared" si="0"/>
        <v>216.44</v>
      </c>
    </row>
    <row r="21" spans="2:25" ht="12.75">
      <c r="B21" s="92">
        <v>10</v>
      </c>
      <c r="C21" s="89" t="s">
        <v>100</v>
      </c>
      <c r="D21" s="36">
        <v>125</v>
      </c>
      <c r="E21" s="36">
        <v>168.59</v>
      </c>
      <c r="F21" s="36"/>
      <c r="G21" s="36"/>
      <c r="H21" s="36">
        <v>125</v>
      </c>
      <c r="I21" s="36">
        <v>170.79</v>
      </c>
      <c r="J21" s="36">
        <v>125</v>
      </c>
      <c r="K21" s="36">
        <v>173.82</v>
      </c>
      <c r="L21" s="36">
        <v>125</v>
      </c>
      <c r="M21" s="36">
        <v>183.36</v>
      </c>
      <c r="N21" s="36"/>
      <c r="O21" s="36"/>
      <c r="P21" s="36">
        <v>125</v>
      </c>
      <c r="Q21" s="36">
        <v>172.17</v>
      </c>
      <c r="R21" s="36">
        <v>125</v>
      </c>
      <c r="S21" s="36">
        <v>179.37</v>
      </c>
      <c r="T21" s="36"/>
      <c r="U21" s="36"/>
      <c r="V21" s="36"/>
      <c r="W21" s="36"/>
      <c r="X21" s="41"/>
      <c r="Y21" s="39">
        <f t="shared" si="0"/>
        <v>183.36</v>
      </c>
    </row>
    <row r="22" spans="2:25" ht="12.75">
      <c r="B22" s="92">
        <v>11</v>
      </c>
      <c r="C22" s="91" t="s">
        <v>127</v>
      </c>
      <c r="D22" s="36"/>
      <c r="E22" s="36"/>
      <c r="F22" s="36"/>
      <c r="G22" s="36"/>
      <c r="H22" s="36"/>
      <c r="I22" s="36"/>
      <c r="J22" s="36">
        <v>150</v>
      </c>
      <c r="K22" s="36">
        <v>207.16</v>
      </c>
      <c r="L22" s="36">
        <v>100</v>
      </c>
      <c r="M22" s="36">
        <v>185.42</v>
      </c>
      <c r="N22" s="36"/>
      <c r="O22" s="36"/>
      <c r="P22" s="36"/>
      <c r="Q22" s="36"/>
      <c r="R22" s="36">
        <v>175</v>
      </c>
      <c r="S22" s="36">
        <v>192.52</v>
      </c>
      <c r="T22" s="36"/>
      <c r="U22" s="36"/>
      <c r="V22" s="36"/>
      <c r="W22" s="36"/>
      <c r="X22" s="37"/>
      <c r="Y22" s="39">
        <f t="shared" si="0"/>
        <v>207.16</v>
      </c>
    </row>
    <row r="23" spans="2:25" ht="6.75" customHeight="1">
      <c r="B23" s="92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 s="88"/>
    </row>
    <row r="24" spans="2:25" ht="12.75">
      <c r="B24" s="92" t="s">
        <v>45</v>
      </c>
      <c r="C24" s="89" t="s">
        <v>126</v>
      </c>
      <c r="D24" s="36"/>
      <c r="E24" s="36"/>
      <c r="F24" s="36">
        <v>100</v>
      </c>
      <c r="G24" s="36">
        <v>48.88</v>
      </c>
      <c r="H24" s="36">
        <v>100</v>
      </c>
      <c r="I24" s="36">
        <v>35.51</v>
      </c>
      <c r="J24" s="36">
        <v>100</v>
      </c>
      <c r="K24" s="36">
        <v>37.46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7"/>
      <c r="Y24" s="39">
        <f>MAX(E24,G24,I24,K24,M24,O24,Q24,W24,S24)</f>
        <v>48.88</v>
      </c>
    </row>
    <row r="25" spans="2:25" ht="12.75">
      <c r="B25" s="92">
        <v>16</v>
      </c>
      <c r="C25" s="89" t="s">
        <v>115</v>
      </c>
      <c r="D25" s="36">
        <v>125</v>
      </c>
      <c r="E25" s="36">
        <v>161.97</v>
      </c>
      <c r="F25" s="36">
        <v>125</v>
      </c>
      <c r="G25" s="36">
        <v>148.19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9">
        <f aca="true" t="shared" si="1" ref="Y25:Y36">MAX(E25,G25,I25,K25,M25,O25,Q25,W25,S25)</f>
        <v>161.97</v>
      </c>
    </row>
    <row r="26" spans="2:25" ht="12.75">
      <c r="B26" s="92">
        <v>17</v>
      </c>
      <c r="C26" s="90" t="s">
        <v>121</v>
      </c>
      <c r="D26" s="36">
        <v>125</v>
      </c>
      <c r="E26" s="36">
        <v>136.8</v>
      </c>
      <c r="F26" s="36">
        <v>125</v>
      </c>
      <c r="G26" s="36">
        <v>144.24</v>
      </c>
      <c r="H26" s="36"/>
      <c r="I26" s="36"/>
      <c r="J26" s="36">
        <v>125</v>
      </c>
      <c r="K26" s="36">
        <v>145.52</v>
      </c>
      <c r="L26" s="36">
        <v>125</v>
      </c>
      <c r="M26" s="36">
        <v>145.34</v>
      </c>
      <c r="N26" s="36"/>
      <c r="O26" s="36"/>
      <c r="P26" s="36"/>
      <c r="Q26" s="36"/>
      <c r="R26" s="36">
        <v>125</v>
      </c>
      <c r="S26" s="36">
        <v>142.27</v>
      </c>
      <c r="T26" s="36"/>
      <c r="U26" s="36"/>
      <c r="V26" s="36"/>
      <c r="W26" s="36"/>
      <c r="X26" s="41"/>
      <c r="Y26" s="39">
        <f t="shared" si="1"/>
        <v>145.52</v>
      </c>
    </row>
    <row r="27" spans="2:25" ht="12.75">
      <c r="B27" s="92">
        <v>18</v>
      </c>
      <c r="C27" s="91" t="s">
        <v>97</v>
      </c>
      <c r="D27" s="36">
        <v>175</v>
      </c>
      <c r="E27" s="36">
        <v>207.83</v>
      </c>
      <c r="F27" s="36"/>
      <c r="G27" s="36"/>
      <c r="H27" s="36"/>
      <c r="I27" s="36"/>
      <c r="J27" s="36">
        <v>125</v>
      </c>
      <c r="K27" s="36">
        <v>232.76</v>
      </c>
      <c r="L27" s="36">
        <v>125</v>
      </c>
      <c r="M27" s="36">
        <v>218.06</v>
      </c>
      <c r="N27" s="36"/>
      <c r="O27" s="36"/>
      <c r="P27" s="36">
        <v>125</v>
      </c>
      <c r="Q27" s="36">
        <v>216.14</v>
      </c>
      <c r="R27" s="36"/>
      <c r="S27" s="36"/>
      <c r="T27" s="36"/>
      <c r="U27" s="36"/>
      <c r="V27" s="36"/>
      <c r="W27" s="36"/>
      <c r="X27" s="37"/>
      <c r="Y27" s="39">
        <f t="shared" si="1"/>
        <v>232.76</v>
      </c>
    </row>
    <row r="28" spans="2:25" ht="12.75">
      <c r="B28" s="92">
        <v>19</v>
      </c>
      <c r="C28" s="89" t="s">
        <v>122</v>
      </c>
      <c r="D28" s="36">
        <v>150</v>
      </c>
      <c r="E28" s="36">
        <v>176.57</v>
      </c>
      <c r="F28" s="36">
        <v>125</v>
      </c>
      <c r="G28" s="36">
        <v>183.02</v>
      </c>
      <c r="H28" s="36">
        <v>125</v>
      </c>
      <c r="I28" s="36">
        <v>201.03</v>
      </c>
      <c r="J28" s="36">
        <v>100</v>
      </c>
      <c r="K28" s="36">
        <v>188.87</v>
      </c>
      <c r="L28" s="36"/>
      <c r="M28" s="36"/>
      <c r="N28" s="36"/>
      <c r="O28" s="36"/>
      <c r="P28" s="36">
        <v>150</v>
      </c>
      <c r="Q28" s="36">
        <v>173.65</v>
      </c>
      <c r="R28" s="36"/>
      <c r="S28" s="36"/>
      <c r="T28" s="36"/>
      <c r="U28" s="36"/>
      <c r="V28" s="36"/>
      <c r="W28" s="36"/>
      <c r="X28" s="41"/>
      <c r="Y28" s="39">
        <f t="shared" si="1"/>
        <v>201.03</v>
      </c>
    </row>
    <row r="29" spans="2:25" ht="12.75">
      <c r="B29" s="92">
        <v>20</v>
      </c>
      <c r="C29" s="89" t="s">
        <v>113</v>
      </c>
      <c r="D29" s="36"/>
      <c r="E29" s="36"/>
      <c r="F29" s="36">
        <v>150</v>
      </c>
      <c r="G29" s="36">
        <v>184.8</v>
      </c>
      <c r="H29" s="36">
        <v>150</v>
      </c>
      <c r="I29" s="36">
        <v>196.36</v>
      </c>
      <c r="J29" s="36">
        <v>125</v>
      </c>
      <c r="K29" s="36">
        <v>189.91</v>
      </c>
      <c r="L29" s="36">
        <v>125</v>
      </c>
      <c r="M29" s="36">
        <v>184.2</v>
      </c>
      <c r="N29" s="36">
        <v>125</v>
      </c>
      <c r="O29" s="36">
        <v>190.47</v>
      </c>
      <c r="P29" s="36"/>
      <c r="Q29" s="36"/>
      <c r="R29" s="36"/>
      <c r="S29" s="36"/>
      <c r="T29" s="36"/>
      <c r="U29" s="36"/>
      <c r="V29" s="36"/>
      <c r="W29" s="36"/>
      <c r="X29" s="37"/>
      <c r="Y29" s="39">
        <f t="shared" si="1"/>
        <v>196.36</v>
      </c>
    </row>
    <row r="30" spans="2:25" ht="12.75">
      <c r="B30" s="92">
        <v>21</v>
      </c>
      <c r="C30" s="89" t="s">
        <v>123</v>
      </c>
      <c r="D30" s="36">
        <v>150</v>
      </c>
      <c r="E30" s="36">
        <v>168.64</v>
      </c>
      <c r="F30" s="36">
        <v>150</v>
      </c>
      <c r="G30" s="36">
        <v>155.84</v>
      </c>
      <c r="H30" s="36">
        <v>150</v>
      </c>
      <c r="I30" s="36">
        <v>172.61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41"/>
      <c r="Y30" s="39">
        <f t="shared" si="1"/>
        <v>172.61</v>
      </c>
    </row>
    <row r="31" spans="2:25" ht="12.75">
      <c r="B31" s="92">
        <v>22</v>
      </c>
      <c r="C31" s="89" t="s">
        <v>93</v>
      </c>
      <c r="D31" s="36">
        <v>125</v>
      </c>
      <c r="E31" s="36">
        <v>196.7</v>
      </c>
      <c r="F31" s="36"/>
      <c r="G31" s="36"/>
      <c r="H31" s="36"/>
      <c r="I31" s="36"/>
      <c r="J31" s="36">
        <v>125</v>
      </c>
      <c r="K31" s="36">
        <v>191.16</v>
      </c>
      <c r="L31" s="36"/>
      <c r="M31" s="36"/>
      <c r="N31" s="36">
        <v>125</v>
      </c>
      <c r="O31" s="36">
        <v>183.81</v>
      </c>
      <c r="P31" s="36"/>
      <c r="Q31" s="36"/>
      <c r="R31" s="36">
        <v>150</v>
      </c>
      <c r="S31" s="36">
        <v>171.93</v>
      </c>
      <c r="T31" s="36"/>
      <c r="U31" s="36"/>
      <c r="V31" s="36"/>
      <c r="W31" s="36"/>
      <c r="X31" s="37"/>
      <c r="Y31" s="39">
        <f t="shared" si="1"/>
        <v>196.7</v>
      </c>
    </row>
    <row r="32" spans="2:25" ht="12.75">
      <c r="B32" s="92">
        <v>23</v>
      </c>
      <c r="C32" s="90" t="s">
        <v>116</v>
      </c>
      <c r="D32" s="36">
        <v>175</v>
      </c>
      <c r="E32" s="36">
        <v>248.98</v>
      </c>
      <c r="F32" s="36">
        <v>175</v>
      </c>
      <c r="G32" s="36">
        <v>255.25</v>
      </c>
      <c r="H32" s="36"/>
      <c r="I32" s="36"/>
      <c r="J32" s="36"/>
      <c r="K32" s="36"/>
      <c r="L32" s="36">
        <v>150</v>
      </c>
      <c r="M32" s="36">
        <v>250.84</v>
      </c>
      <c r="N32" s="36">
        <v>150</v>
      </c>
      <c r="O32" s="36">
        <v>255.78</v>
      </c>
      <c r="P32" s="36">
        <v>125</v>
      </c>
      <c r="Q32" s="36">
        <v>258.88</v>
      </c>
      <c r="R32" s="36">
        <v>125</v>
      </c>
      <c r="S32" s="36">
        <v>262.77</v>
      </c>
      <c r="T32" s="36"/>
      <c r="U32" s="36"/>
      <c r="V32" s="36"/>
      <c r="W32" s="36"/>
      <c r="X32" s="41"/>
      <c r="Y32" s="39">
        <f t="shared" si="1"/>
        <v>262.77</v>
      </c>
    </row>
    <row r="33" spans="2:25" ht="12.75">
      <c r="B33" s="92">
        <v>24</v>
      </c>
      <c r="C33" s="91" t="s">
        <v>124</v>
      </c>
      <c r="D33" s="36"/>
      <c r="E33" s="36"/>
      <c r="F33" s="36">
        <v>125</v>
      </c>
      <c r="G33" s="36">
        <v>184.64</v>
      </c>
      <c r="H33" s="36">
        <v>125</v>
      </c>
      <c r="I33" s="36">
        <v>182.73</v>
      </c>
      <c r="J33" s="36">
        <v>125</v>
      </c>
      <c r="K33" s="36">
        <v>183.26</v>
      </c>
      <c r="L33" s="36"/>
      <c r="M33" s="36"/>
      <c r="N33" s="36"/>
      <c r="O33" s="36"/>
      <c r="P33" s="36"/>
      <c r="Q33" s="36"/>
      <c r="R33" s="36">
        <v>100</v>
      </c>
      <c r="S33" s="36">
        <v>160.04</v>
      </c>
      <c r="T33" s="36"/>
      <c r="U33" s="36"/>
      <c r="V33" s="36"/>
      <c r="W33" s="36"/>
      <c r="X33" s="37"/>
      <c r="Y33" s="39">
        <f t="shared" si="1"/>
        <v>184.64</v>
      </c>
    </row>
    <row r="34" spans="2:25" ht="12.75">
      <c r="B34" s="92">
        <v>25</v>
      </c>
      <c r="C34" s="119" t="s">
        <v>125</v>
      </c>
      <c r="D34" s="36"/>
      <c r="E34" s="36"/>
      <c r="F34" s="36">
        <v>125</v>
      </c>
      <c r="G34" s="36">
        <v>183.6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41"/>
      <c r="Y34" s="39">
        <f t="shared" si="1"/>
        <v>183.6</v>
      </c>
    </row>
    <row r="35" spans="2:25" ht="12.75">
      <c r="B35" s="92">
        <v>26</v>
      </c>
      <c r="C35" s="89" t="s">
        <v>129</v>
      </c>
      <c r="D35" s="36">
        <v>125</v>
      </c>
      <c r="E35" s="36">
        <v>216.86</v>
      </c>
      <c r="F35" s="36">
        <v>125</v>
      </c>
      <c r="G35" s="36">
        <v>213.96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9">
        <f t="shared" si="1"/>
        <v>216.86</v>
      </c>
    </row>
    <row r="36" spans="2:25" ht="12.75">
      <c r="B36" s="92">
        <v>27</v>
      </c>
      <c r="C36" s="120" t="s">
        <v>102</v>
      </c>
      <c r="D36" s="36">
        <v>150</v>
      </c>
      <c r="E36" s="36">
        <v>236.78</v>
      </c>
      <c r="F36" s="36"/>
      <c r="G36" s="36"/>
      <c r="H36" s="36">
        <v>125</v>
      </c>
      <c r="I36" s="36">
        <v>231.2</v>
      </c>
      <c r="J36" s="36"/>
      <c r="K36" s="36"/>
      <c r="L36" s="36">
        <v>125</v>
      </c>
      <c r="M36" s="36">
        <v>235.85</v>
      </c>
      <c r="N36" s="36">
        <v>100</v>
      </c>
      <c r="O36" s="36">
        <v>237.5</v>
      </c>
      <c r="P36" s="36"/>
      <c r="Q36" s="36"/>
      <c r="R36" s="36"/>
      <c r="S36" s="36"/>
      <c r="T36" s="36"/>
      <c r="U36" s="36"/>
      <c r="V36" s="36"/>
      <c r="W36" s="36"/>
      <c r="X36" s="37"/>
      <c r="Y36" s="39">
        <f t="shared" si="1"/>
        <v>237.5</v>
      </c>
    </row>
    <row r="37" spans="2:25" ht="8.25" customHeight="1" thickBot="1">
      <c r="B37" s="44"/>
      <c r="C37" s="45"/>
      <c r="D37" s="46"/>
      <c r="E37" s="47"/>
      <c r="F37" s="46"/>
      <c r="G37" s="47"/>
      <c r="H37" s="46"/>
      <c r="I37" s="47"/>
      <c r="J37" s="46"/>
      <c r="K37" s="47"/>
      <c r="L37" s="46"/>
      <c r="M37" s="47"/>
      <c r="N37" s="46"/>
      <c r="O37" s="47"/>
      <c r="P37" s="46"/>
      <c r="Q37" s="47"/>
      <c r="R37" s="46"/>
      <c r="S37" s="47"/>
      <c r="T37" s="46"/>
      <c r="U37" s="47"/>
      <c r="V37" s="46"/>
      <c r="W37" s="47"/>
      <c r="X37" s="46"/>
      <c r="Y37" s="47"/>
    </row>
    <row r="38" ht="13.5" thickTop="1"/>
    <row r="39" ht="12.75">
      <c r="C39" s="61" t="s">
        <v>128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6"/>
  <sheetViews>
    <sheetView zoomScale="80" zoomScaleNormal="80" zoomScalePageLayoutView="0" workbookViewId="0" topLeftCell="A1">
      <selection activeCell="A8" sqref="A8:IV44"/>
    </sheetView>
  </sheetViews>
  <sheetFormatPr defaultColWidth="9.140625" defaultRowHeight="12.75"/>
  <cols>
    <col min="1" max="1" width="1.28515625" style="0" customWidth="1"/>
    <col min="2" max="2" width="3.28125" style="11" customWidth="1"/>
    <col min="3" max="3" width="20.57421875" style="0" customWidth="1"/>
    <col min="4" max="4" width="5.140625" style="11" customWidth="1"/>
    <col min="5" max="5" width="9.140625" style="14" customWidth="1"/>
    <col min="6" max="6" width="5.140625" style="11" customWidth="1"/>
    <col min="7" max="7" width="8.28125" style="14" customWidth="1"/>
    <col min="8" max="8" width="5.140625" style="11" customWidth="1"/>
    <col min="9" max="9" width="8.28125" style="14" customWidth="1"/>
    <col min="10" max="10" width="5.140625" style="12" customWidth="1"/>
    <col min="11" max="11" width="8.28125" style="14" customWidth="1"/>
    <col min="12" max="12" width="5.140625" style="12" customWidth="1"/>
    <col min="13" max="13" width="8.28125" style="14" customWidth="1"/>
    <col min="14" max="14" width="5.140625" style="12" customWidth="1"/>
    <col min="15" max="15" width="8.28125" style="14" customWidth="1"/>
    <col min="16" max="16" width="5.140625" style="12" customWidth="1"/>
    <col min="17" max="17" width="8.28125" style="14" customWidth="1"/>
    <col min="18" max="18" width="5.140625" style="12" customWidth="1"/>
    <col min="19" max="19" width="8.28125" style="14" customWidth="1"/>
    <col min="20" max="20" width="5.140625" style="12" customWidth="1"/>
    <col min="21" max="21" width="8.28125" style="14" customWidth="1"/>
    <col min="22" max="22" width="5.140625" style="12" hidden="1" customWidth="1"/>
    <col min="23" max="23" width="8.28125" style="14" hidden="1" customWidth="1"/>
    <col min="24" max="24" width="1.1484375" style="0" customWidth="1"/>
    <col min="25" max="25" width="9.28125" style="0" customWidth="1"/>
  </cols>
  <sheetData>
    <row r="1" spans="5:25" ht="12.75">
      <c r="E1" s="11"/>
      <c r="G1" s="11"/>
      <c r="I1" s="11"/>
      <c r="K1" s="11"/>
      <c r="M1" s="11"/>
      <c r="O1" s="11"/>
      <c r="Q1" s="11"/>
      <c r="S1" s="11"/>
      <c r="U1" s="11"/>
      <c r="W1" s="11"/>
      <c r="X1" s="12"/>
      <c r="Y1" s="11"/>
    </row>
    <row r="2" spans="5:25" ht="20.25">
      <c r="E2" s="49"/>
      <c r="G2" s="11"/>
      <c r="I2" s="11"/>
      <c r="K2" s="11"/>
      <c r="M2" s="11"/>
      <c r="O2" s="11"/>
      <c r="Q2" s="11"/>
      <c r="S2" s="11"/>
      <c r="U2" s="11"/>
      <c r="W2" s="11"/>
      <c r="X2" s="12"/>
      <c r="Y2" s="11"/>
    </row>
    <row r="3" spans="5:25" ht="27">
      <c r="E3" s="24" t="s">
        <v>136</v>
      </c>
      <c r="G3" s="11"/>
      <c r="I3" s="11"/>
      <c r="K3" s="11"/>
      <c r="M3" s="11"/>
      <c r="O3" s="11"/>
      <c r="Q3" s="11"/>
      <c r="S3" s="11"/>
      <c r="U3" s="11"/>
      <c r="W3" s="11"/>
      <c r="X3" s="12"/>
      <c r="Y3" s="11"/>
    </row>
    <row r="4" spans="5:25" ht="12.75">
      <c r="E4" s="11"/>
      <c r="G4" s="11"/>
      <c r="I4" s="11"/>
      <c r="K4" s="11"/>
      <c r="M4" s="11"/>
      <c r="O4" s="11"/>
      <c r="Q4" s="11"/>
      <c r="S4" s="11"/>
      <c r="U4" s="11"/>
      <c r="W4" s="11"/>
      <c r="X4" s="12"/>
      <c r="Y4" s="11"/>
    </row>
    <row r="5" spans="5:25" ht="18">
      <c r="E5" s="84"/>
      <c r="F5" s="25"/>
      <c r="G5" s="56"/>
      <c r="H5" s="94" t="s">
        <v>135</v>
      </c>
      <c r="I5" s="11"/>
      <c r="K5" s="11"/>
      <c r="M5" s="11"/>
      <c r="O5" s="11"/>
      <c r="Q5" s="11"/>
      <c r="S5" s="11"/>
      <c r="U5" s="11"/>
      <c r="W5" s="11"/>
      <c r="X5" s="12"/>
      <c r="Y5" s="11"/>
    </row>
    <row r="6" spans="5:25" ht="12.75">
      <c r="E6" s="11"/>
      <c r="F6" s="25"/>
      <c r="G6" s="11"/>
      <c r="I6" s="11"/>
      <c r="K6" s="11"/>
      <c r="M6" s="11"/>
      <c r="O6" s="11"/>
      <c r="Q6" s="11"/>
      <c r="S6" s="11"/>
      <c r="U6" s="11"/>
      <c r="W6" s="11"/>
      <c r="X6" s="12"/>
      <c r="Y6" s="11"/>
    </row>
    <row r="7" spans="5:25" ht="13.5" thickBot="1">
      <c r="E7" s="11"/>
      <c r="F7" s="25"/>
      <c r="G7" s="11"/>
      <c r="I7" s="11"/>
      <c r="K7" s="11"/>
      <c r="M7" s="11"/>
      <c r="O7" s="11"/>
      <c r="Q7" s="11"/>
      <c r="S7" s="11"/>
      <c r="U7" s="11"/>
      <c r="W7" s="11"/>
      <c r="X7" s="12"/>
      <c r="Y7" s="11"/>
    </row>
    <row r="8" spans="2:25" ht="13.5" thickTop="1">
      <c r="B8" s="26"/>
      <c r="C8" s="27"/>
      <c r="D8" s="28"/>
      <c r="E8" s="29" t="s">
        <v>13</v>
      </c>
      <c r="F8" s="30"/>
      <c r="G8" s="29" t="s">
        <v>14</v>
      </c>
      <c r="H8" s="30"/>
      <c r="I8" s="29" t="s">
        <v>15</v>
      </c>
      <c r="J8" s="30"/>
      <c r="K8" s="29" t="s">
        <v>16</v>
      </c>
      <c r="L8" s="30"/>
      <c r="M8" s="29" t="s">
        <v>17</v>
      </c>
      <c r="N8" s="30"/>
      <c r="O8" s="29" t="s">
        <v>18</v>
      </c>
      <c r="P8" s="30"/>
      <c r="Q8" s="29" t="s">
        <v>19</v>
      </c>
      <c r="R8" s="30"/>
      <c r="S8" s="29" t="s">
        <v>20</v>
      </c>
      <c r="T8" s="30"/>
      <c r="U8" s="29" t="s">
        <v>30</v>
      </c>
      <c r="V8" s="30"/>
      <c r="W8" s="29" t="s">
        <v>109</v>
      </c>
      <c r="X8" s="30"/>
      <c r="Y8" s="81" t="s">
        <v>36</v>
      </c>
    </row>
    <row r="9" spans="2:25" ht="15.75" customHeight="1" thickBot="1">
      <c r="B9" s="31" t="s">
        <v>21</v>
      </c>
      <c r="C9" s="32" t="s">
        <v>29</v>
      </c>
      <c r="D9" s="33" t="s">
        <v>22</v>
      </c>
      <c r="E9" s="34" t="s">
        <v>23</v>
      </c>
      <c r="F9" s="33" t="s">
        <v>22</v>
      </c>
      <c r="G9" s="34" t="s">
        <v>23</v>
      </c>
      <c r="H9" s="33" t="s">
        <v>22</v>
      </c>
      <c r="I9" s="34" t="s">
        <v>23</v>
      </c>
      <c r="J9" s="33" t="s">
        <v>22</v>
      </c>
      <c r="K9" s="34" t="s">
        <v>23</v>
      </c>
      <c r="L9" s="33" t="s">
        <v>22</v>
      </c>
      <c r="M9" s="34" t="s">
        <v>23</v>
      </c>
      <c r="N9" s="33" t="s">
        <v>22</v>
      </c>
      <c r="O9" s="34" t="s">
        <v>23</v>
      </c>
      <c r="P9" s="33" t="s">
        <v>22</v>
      </c>
      <c r="Q9" s="34" t="s">
        <v>23</v>
      </c>
      <c r="R9" s="33" t="s">
        <v>22</v>
      </c>
      <c r="S9" s="34" t="s">
        <v>23</v>
      </c>
      <c r="T9" s="33" t="s">
        <v>22</v>
      </c>
      <c r="U9" s="34" t="s">
        <v>23</v>
      </c>
      <c r="V9" s="33" t="s">
        <v>22</v>
      </c>
      <c r="W9" s="34" t="s">
        <v>23</v>
      </c>
      <c r="X9" s="33"/>
      <c r="Y9" s="34" t="s">
        <v>35</v>
      </c>
    </row>
    <row r="10" spans="2:25" ht="7.5" customHeight="1" thickTop="1">
      <c r="B10" s="74"/>
      <c r="C10" s="80"/>
      <c r="D10" s="75"/>
      <c r="E10" s="76"/>
      <c r="F10" s="75"/>
      <c r="G10" s="76"/>
      <c r="H10" s="75"/>
      <c r="I10" s="76"/>
      <c r="J10" s="75"/>
      <c r="K10" s="76"/>
      <c r="L10" s="75"/>
      <c r="M10" s="76"/>
      <c r="N10" s="75"/>
      <c r="O10" s="76"/>
      <c r="P10" s="75"/>
      <c r="Q10" s="76"/>
      <c r="R10" s="75"/>
      <c r="S10" s="76"/>
      <c r="T10" s="75"/>
      <c r="U10" s="76"/>
      <c r="V10" s="75"/>
      <c r="W10" s="76"/>
      <c r="X10" s="75"/>
      <c r="Y10" s="76"/>
    </row>
    <row r="11" spans="2:25" ht="12.75" hidden="1">
      <c r="B11" s="92" t="s">
        <v>75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9"/>
    </row>
    <row r="12" spans="2:25" ht="12.75">
      <c r="B12" s="92" t="s">
        <v>76</v>
      </c>
      <c r="C12" s="36" t="s">
        <v>114</v>
      </c>
      <c r="D12" s="36"/>
      <c r="E12" s="36"/>
      <c r="F12" s="36">
        <v>150</v>
      </c>
      <c r="G12" s="36">
        <v>120.21</v>
      </c>
      <c r="H12" s="36">
        <v>150</v>
      </c>
      <c r="I12" s="36">
        <v>118.12</v>
      </c>
      <c r="J12" s="36">
        <v>150</v>
      </c>
      <c r="K12" s="36">
        <v>115.99</v>
      </c>
      <c r="L12" s="36">
        <v>125</v>
      </c>
      <c r="M12" s="36">
        <v>115.03</v>
      </c>
      <c r="N12" s="36"/>
      <c r="O12" s="36"/>
      <c r="P12" s="36">
        <v>125</v>
      </c>
      <c r="Q12" s="36">
        <v>112.72</v>
      </c>
      <c r="R12" s="36">
        <v>125</v>
      </c>
      <c r="S12" s="36">
        <v>123.73</v>
      </c>
      <c r="T12" s="36"/>
      <c r="U12" s="36"/>
      <c r="V12" s="36"/>
      <c r="W12" s="36"/>
      <c r="X12" s="37"/>
      <c r="Y12" s="39">
        <f aca="true" t="shared" si="0" ref="Y12:Y40">MAX(E12,G12,I12,K12,M12,O12,Q12,W12,S12,U12)</f>
        <v>123.73</v>
      </c>
    </row>
    <row r="13" spans="2:25" ht="12.75">
      <c r="B13" s="92">
        <v>1</v>
      </c>
      <c r="C13" s="89" t="s">
        <v>138</v>
      </c>
      <c r="D13" s="36"/>
      <c r="E13" s="36"/>
      <c r="F13" s="36">
        <v>125</v>
      </c>
      <c r="G13" s="36">
        <v>141.77</v>
      </c>
      <c r="H13" s="36"/>
      <c r="I13" s="36"/>
      <c r="J13" s="36"/>
      <c r="K13" s="36"/>
      <c r="L13" s="36"/>
      <c r="M13" s="36"/>
      <c r="N13" s="36"/>
      <c r="O13" s="36"/>
      <c r="P13" s="36">
        <v>125</v>
      </c>
      <c r="Q13" s="36">
        <v>152.76</v>
      </c>
      <c r="R13" s="36"/>
      <c r="S13" s="36"/>
      <c r="T13" s="36">
        <v>125</v>
      </c>
      <c r="U13" s="36">
        <v>147.95</v>
      </c>
      <c r="V13" s="36"/>
      <c r="W13" s="36"/>
      <c r="X13" s="37"/>
      <c r="Y13" s="39">
        <f t="shared" si="0"/>
        <v>152.76</v>
      </c>
    </row>
    <row r="14" spans="2:25" ht="12.75">
      <c r="B14" s="92">
        <v>2</v>
      </c>
      <c r="C14" s="90" t="s">
        <v>65</v>
      </c>
      <c r="D14" s="36"/>
      <c r="E14" s="36"/>
      <c r="F14" s="36">
        <v>125</v>
      </c>
      <c r="G14" s="36">
        <v>209.36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>
        <v>100</v>
      </c>
      <c r="S14" s="36">
        <v>214.06</v>
      </c>
      <c r="T14" s="36">
        <v>100</v>
      </c>
      <c r="U14" s="36">
        <v>222.58</v>
      </c>
      <c r="V14" s="36"/>
      <c r="W14" s="36"/>
      <c r="X14" s="41"/>
      <c r="Y14" s="39">
        <f t="shared" si="0"/>
        <v>222.58</v>
      </c>
    </row>
    <row r="15" spans="2:25" ht="12.75">
      <c r="B15" s="92">
        <v>3</v>
      </c>
      <c r="C15" s="91" t="s">
        <v>140</v>
      </c>
      <c r="D15" s="36"/>
      <c r="E15" s="36"/>
      <c r="F15" s="36"/>
      <c r="G15" s="36"/>
      <c r="H15" s="36">
        <v>175</v>
      </c>
      <c r="I15" s="36">
        <v>207.57</v>
      </c>
      <c r="J15" s="36">
        <v>150</v>
      </c>
      <c r="K15" s="36">
        <v>212.04</v>
      </c>
      <c r="L15" s="36">
        <v>150</v>
      </c>
      <c r="M15" s="36">
        <v>210.2</v>
      </c>
      <c r="N15" s="36">
        <v>150</v>
      </c>
      <c r="O15" s="36">
        <v>216.24</v>
      </c>
      <c r="P15" s="36">
        <v>125</v>
      </c>
      <c r="Q15" s="36">
        <v>216.72</v>
      </c>
      <c r="R15" s="36">
        <v>125</v>
      </c>
      <c r="S15" s="36">
        <v>222.53</v>
      </c>
      <c r="T15" s="36"/>
      <c r="U15" s="36"/>
      <c r="V15" s="36"/>
      <c r="W15" s="36"/>
      <c r="X15" s="37"/>
      <c r="Y15" s="39">
        <f t="shared" si="0"/>
        <v>222.53</v>
      </c>
    </row>
    <row r="16" spans="2:25" ht="12.75">
      <c r="B16" s="92">
        <v>4</v>
      </c>
      <c r="C16" s="89" t="s">
        <v>125</v>
      </c>
      <c r="D16" s="36">
        <v>150</v>
      </c>
      <c r="E16" s="36">
        <v>162.07</v>
      </c>
      <c r="F16" s="36"/>
      <c r="G16" s="36"/>
      <c r="H16" s="36"/>
      <c r="I16" s="36"/>
      <c r="J16" s="36">
        <v>150</v>
      </c>
      <c r="K16" s="36">
        <v>164.64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41"/>
      <c r="Y16" s="39">
        <f t="shared" si="0"/>
        <v>164.64</v>
      </c>
    </row>
    <row r="17" spans="2:25" ht="12.75">
      <c r="B17" s="92">
        <v>5</v>
      </c>
      <c r="C17" s="89" t="s">
        <v>94</v>
      </c>
      <c r="D17" s="36">
        <v>150</v>
      </c>
      <c r="E17" s="36">
        <v>201.14</v>
      </c>
      <c r="F17" s="36"/>
      <c r="G17" s="36"/>
      <c r="H17" s="36">
        <v>150</v>
      </c>
      <c r="I17" s="36">
        <v>194.41</v>
      </c>
      <c r="J17" s="36">
        <v>150</v>
      </c>
      <c r="K17" s="36">
        <v>205.25</v>
      </c>
      <c r="L17" s="36">
        <v>100</v>
      </c>
      <c r="M17" s="36">
        <v>198.34</v>
      </c>
      <c r="N17" s="36">
        <v>100</v>
      </c>
      <c r="O17" s="36">
        <v>189.18</v>
      </c>
      <c r="P17" s="36">
        <v>100</v>
      </c>
      <c r="Q17" s="36">
        <v>200.52</v>
      </c>
      <c r="R17" s="36"/>
      <c r="S17" s="36"/>
      <c r="T17" s="36">
        <v>100</v>
      </c>
      <c r="U17" s="36">
        <v>189.7</v>
      </c>
      <c r="V17" s="36"/>
      <c r="W17" s="36"/>
      <c r="X17" s="37"/>
      <c r="Y17" s="39">
        <f t="shared" si="0"/>
        <v>205.25</v>
      </c>
    </row>
    <row r="18" spans="2:25" ht="12.75">
      <c r="B18" s="92">
        <v>6</v>
      </c>
      <c r="C18" s="90" t="s">
        <v>93</v>
      </c>
      <c r="D18" s="36">
        <v>125</v>
      </c>
      <c r="E18" s="36">
        <v>193.62</v>
      </c>
      <c r="F18" s="36"/>
      <c r="G18" s="36"/>
      <c r="H18" s="36">
        <v>125</v>
      </c>
      <c r="I18" s="36">
        <v>186.29</v>
      </c>
      <c r="J18" s="36"/>
      <c r="K18" s="36"/>
      <c r="L18" s="36">
        <v>100</v>
      </c>
      <c r="M18" s="36">
        <v>189.94</v>
      </c>
      <c r="N18" s="36">
        <v>125</v>
      </c>
      <c r="O18" s="36">
        <v>195.75</v>
      </c>
      <c r="P18" s="36"/>
      <c r="Q18" s="36"/>
      <c r="R18" s="36"/>
      <c r="S18" s="36"/>
      <c r="T18" s="36"/>
      <c r="U18" s="36"/>
      <c r="V18" s="36"/>
      <c r="W18" s="36"/>
      <c r="X18" s="41"/>
      <c r="Y18" s="39">
        <f t="shared" si="0"/>
        <v>195.75</v>
      </c>
    </row>
    <row r="19" spans="2:25" ht="12.75">
      <c r="B19" s="92">
        <v>7</v>
      </c>
      <c r="C19" s="91" t="s">
        <v>92</v>
      </c>
      <c r="D19" s="36">
        <v>125</v>
      </c>
      <c r="E19" s="36">
        <v>218.5</v>
      </c>
      <c r="F19" s="36">
        <v>125</v>
      </c>
      <c r="G19" s="36">
        <v>217.24</v>
      </c>
      <c r="H19" s="36"/>
      <c r="I19" s="36"/>
      <c r="J19" s="36">
        <v>150</v>
      </c>
      <c r="K19" s="36">
        <v>213.57</v>
      </c>
      <c r="L19" s="36">
        <v>150</v>
      </c>
      <c r="M19" s="36">
        <v>221.23</v>
      </c>
      <c r="N19" s="36"/>
      <c r="O19" s="36"/>
      <c r="P19" s="36">
        <v>125</v>
      </c>
      <c r="Q19" s="36">
        <v>222.09</v>
      </c>
      <c r="R19" s="36">
        <v>125</v>
      </c>
      <c r="S19" s="36">
        <v>221.65</v>
      </c>
      <c r="T19" s="36"/>
      <c r="U19" s="36"/>
      <c r="V19" s="36"/>
      <c r="W19" s="36"/>
      <c r="X19" s="37"/>
      <c r="Y19" s="39">
        <f t="shared" si="0"/>
        <v>222.09</v>
      </c>
    </row>
    <row r="20" spans="2:25" ht="12.75">
      <c r="B20" s="92">
        <v>8</v>
      </c>
      <c r="C20" s="89" t="s">
        <v>124</v>
      </c>
      <c r="D20" s="36">
        <v>150</v>
      </c>
      <c r="E20" s="36">
        <v>151.37</v>
      </c>
      <c r="F20" s="36">
        <v>150</v>
      </c>
      <c r="G20" s="36">
        <v>159.94</v>
      </c>
      <c r="H20" s="36">
        <v>125</v>
      </c>
      <c r="I20" s="36">
        <v>160.85</v>
      </c>
      <c r="J20" s="36">
        <v>100</v>
      </c>
      <c r="K20" s="36">
        <v>171.37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41"/>
      <c r="Y20" s="39">
        <f t="shared" si="0"/>
        <v>171.37</v>
      </c>
    </row>
    <row r="21" spans="2:25" ht="12.75">
      <c r="B21" s="92">
        <v>9</v>
      </c>
      <c r="C21" s="89" t="s">
        <v>112</v>
      </c>
      <c r="D21" s="36">
        <v>150</v>
      </c>
      <c r="E21" s="36">
        <v>194.66</v>
      </c>
      <c r="F21" s="36"/>
      <c r="G21" s="36"/>
      <c r="H21" s="36"/>
      <c r="I21" s="36"/>
      <c r="J21" s="36">
        <v>150</v>
      </c>
      <c r="K21" s="36">
        <v>207.76</v>
      </c>
      <c r="L21" s="36">
        <v>125</v>
      </c>
      <c r="M21" s="36">
        <v>211.26</v>
      </c>
      <c r="N21" s="36"/>
      <c r="O21" s="36"/>
      <c r="P21" s="36">
        <v>100</v>
      </c>
      <c r="Q21" s="36">
        <v>206.04</v>
      </c>
      <c r="R21" s="36">
        <v>100</v>
      </c>
      <c r="S21" s="36">
        <v>208.75</v>
      </c>
      <c r="T21" s="36"/>
      <c r="U21" s="36"/>
      <c r="V21" s="36"/>
      <c r="W21" s="36"/>
      <c r="X21" s="37"/>
      <c r="Y21" s="39">
        <f t="shared" si="0"/>
        <v>211.26</v>
      </c>
    </row>
    <row r="22" spans="2:25" ht="12.75">
      <c r="B22" s="92">
        <v>10</v>
      </c>
      <c r="C22" s="90" t="s">
        <v>141</v>
      </c>
      <c r="D22" s="36">
        <v>125</v>
      </c>
      <c r="E22" s="36">
        <v>174.08</v>
      </c>
      <c r="F22" s="36">
        <v>125</v>
      </c>
      <c r="G22" s="36">
        <v>179.97</v>
      </c>
      <c r="H22" s="36">
        <v>125</v>
      </c>
      <c r="I22" s="36">
        <v>179.69</v>
      </c>
      <c r="J22" s="36">
        <v>125</v>
      </c>
      <c r="K22" s="36">
        <v>183.76</v>
      </c>
      <c r="L22" s="36"/>
      <c r="M22" s="36"/>
      <c r="N22" s="36">
        <v>125</v>
      </c>
      <c r="O22" s="36">
        <v>192.04</v>
      </c>
      <c r="P22" s="36"/>
      <c r="Q22" s="36"/>
      <c r="R22" s="36"/>
      <c r="S22" s="36"/>
      <c r="T22" s="36">
        <v>125</v>
      </c>
      <c r="U22" s="36">
        <v>186.48</v>
      </c>
      <c r="V22" s="36"/>
      <c r="W22" s="36"/>
      <c r="X22" s="41"/>
      <c r="Y22" s="39">
        <f t="shared" si="0"/>
        <v>192.04</v>
      </c>
    </row>
    <row r="23" spans="2:25" ht="12.75">
      <c r="B23" s="92">
        <v>11</v>
      </c>
      <c r="C23" s="91" t="s">
        <v>142</v>
      </c>
      <c r="D23" s="36"/>
      <c r="E23" s="36"/>
      <c r="F23" s="36">
        <v>125</v>
      </c>
      <c r="G23" s="36">
        <v>163.54</v>
      </c>
      <c r="H23" s="36"/>
      <c r="I23" s="36"/>
      <c r="J23" s="36">
        <v>125</v>
      </c>
      <c r="K23" s="36">
        <v>163.98</v>
      </c>
      <c r="L23" s="36"/>
      <c r="M23" s="36"/>
      <c r="N23" s="36"/>
      <c r="O23" s="36"/>
      <c r="P23" s="36">
        <v>125</v>
      </c>
      <c r="Q23" s="36">
        <v>169.67</v>
      </c>
      <c r="R23" s="36">
        <v>125</v>
      </c>
      <c r="S23" s="36">
        <v>179.42</v>
      </c>
      <c r="T23" s="36"/>
      <c r="U23" s="36"/>
      <c r="V23" s="36"/>
      <c r="W23" s="36"/>
      <c r="X23" s="37"/>
      <c r="Y23" s="39">
        <f t="shared" si="0"/>
        <v>179.42</v>
      </c>
    </row>
    <row r="24" spans="2:25" ht="12.75" hidden="1">
      <c r="B24" s="92">
        <v>12</v>
      </c>
      <c r="C24" s="91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1"/>
      <c r="Y24" s="39"/>
    </row>
    <row r="25" spans="2:25" ht="12.75" hidden="1">
      <c r="B25" s="92">
        <v>13</v>
      </c>
      <c r="C25" s="9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9"/>
    </row>
    <row r="26" spans="2:25" ht="12.75" hidden="1">
      <c r="B26" s="92">
        <v>14</v>
      </c>
      <c r="C26" s="89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41"/>
      <c r="Y26" s="39"/>
    </row>
    <row r="27" spans="2:25" ht="6.75" customHeight="1">
      <c r="B27" s="92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39"/>
    </row>
    <row r="28" spans="2:25" ht="12.75" hidden="1">
      <c r="B28" s="92" t="s">
        <v>45</v>
      </c>
      <c r="C28" s="8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7"/>
      <c r="Y28" s="39"/>
    </row>
    <row r="29" spans="2:25" ht="12.75">
      <c r="B29" s="92" t="s">
        <v>46</v>
      </c>
      <c r="C29" s="89" t="s">
        <v>74</v>
      </c>
      <c r="D29" s="36">
        <v>100</v>
      </c>
      <c r="E29" s="36">
        <v>49.25</v>
      </c>
      <c r="F29" s="36">
        <v>100</v>
      </c>
      <c r="G29" s="36">
        <v>51.98</v>
      </c>
      <c r="H29" s="36"/>
      <c r="I29" s="36"/>
      <c r="J29" s="36">
        <v>100</v>
      </c>
      <c r="K29" s="36">
        <v>53.37</v>
      </c>
      <c r="L29" s="36">
        <v>100</v>
      </c>
      <c r="M29" s="36">
        <v>42.02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9">
        <f t="shared" si="0"/>
        <v>53.37</v>
      </c>
    </row>
    <row r="30" spans="2:25" ht="12.75">
      <c r="B30" s="92">
        <v>15</v>
      </c>
      <c r="C30" s="89" t="s">
        <v>137</v>
      </c>
      <c r="D30" s="36">
        <v>100</v>
      </c>
      <c r="E30" s="36">
        <v>140.13</v>
      </c>
      <c r="F30" s="36"/>
      <c r="G30" s="36"/>
      <c r="H30" s="36">
        <v>100</v>
      </c>
      <c r="I30" s="36">
        <v>132.45</v>
      </c>
      <c r="J30" s="36">
        <v>100</v>
      </c>
      <c r="K30" s="36">
        <v>127.81</v>
      </c>
      <c r="L30" s="36"/>
      <c r="M30" s="36"/>
      <c r="N30" s="36">
        <v>100</v>
      </c>
      <c r="O30" s="36">
        <v>136.83</v>
      </c>
      <c r="P30" s="36"/>
      <c r="Q30" s="36"/>
      <c r="R30" s="36"/>
      <c r="S30" s="36"/>
      <c r="T30" s="36"/>
      <c r="U30" s="36"/>
      <c r="V30" s="36"/>
      <c r="W30" s="36"/>
      <c r="X30" s="37"/>
      <c r="Y30" s="39">
        <f t="shared" si="0"/>
        <v>140.13</v>
      </c>
    </row>
    <row r="31" spans="2:25" ht="12.75">
      <c r="B31" s="92">
        <v>16</v>
      </c>
      <c r="C31" s="90" t="s">
        <v>139</v>
      </c>
      <c r="D31" s="36"/>
      <c r="E31" s="36"/>
      <c r="F31" s="36">
        <v>150</v>
      </c>
      <c r="G31" s="36">
        <v>168.17</v>
      </c>
      <c r="H31" s="36"/>
      <c r="I31" s="36"/>
      <c r="J31" s="36">
        <v>175</v>
      </c>
      <c r="K31" s="36">
        <v>151.48</v>
      </c>
      <c r="L31" s="36">
        <v>125</v>
      </c>
      <c r="M31" s="36">
        <v>175.4</v>
      </c>
      <c r="N31" s="36">
        <v>125</v>
      </c>
      <c r="O31" s="36">
        <v>178.68</v>
      </c>
      <c r="P31" s="36"/>
      <c r="Q31" s="36"/>
      <c r="R31" s="36">
        <v>100</v>
      </c>
      <c r="S31" s="36">
        <v>177.05</v>
      </c>
      <c r="T31" s="36">
        <v>100</v>
      </c>
      <c r="U31" s="36">
        <v>179.3</v>
      </c>
      <c r="V31" s="36"/>
      <c r="W31" s="36"/>
      <c r="X31" s="41"/>
      <c r="Y31" s="39">
        <f t="shared" si="0"/>
        <v>179.3</v>
      </c>
    </row>
    <row r="32" spans="2:25" ht="12.75">
      <c r="B32" s="92">
        <v>17</v>
      </c>
      <c r="C32" t="s">
        <v>97</v>
      </c>
      <c r="D32" s="36"/>
      <c r="E32" s="36"/>
      <c r="F32" s="36">
        <v>100</v>
      </c>
      <c r="G32" s="36">
        <v>197.44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v>100</v>
      </c>
      <c r="S32" s="36">
        <v>194.32</v>
      </c>
      <c r="T32" s="36">
        <v>100</v>
      </c>
      <c r="U32" s="36">
        <v>201.54</v>
      </c>
      <c r="V32" s="36"/>
      <c r="W32" s="36"/>
      <c r="X32" s="37"/>
      <c r="Y32" s="39">
        <f t="shared" si="0"/>
        <v>201.54</v>
      </c>
    </row>
    <row r="33" spans="2:25" ht="12.75">
      <c r="B33" s="92">
        <v>18</v>
      </c>
      <c r="C33" s="128" t="s">
        <v>146</v>
      </c>
      <c r="D33" s="36">
        <v>150</v>
      </c>
      <c r="E33" s="36">
        <v>164.89</v>
      </c>
      <c r="F33" s="36"/>
      <c r="G33" s="36"/>
      <c r="H33" s="36"/>
      <c r="I33" s="36"/>
      <c r="J33" s="36">
        <v>150</v>
      </c>
      <c r="K33" s="36">
        <v>163.7</v>
      </c>
      <c r="L33" s="36">
        <v>150</v>
      </c>
      <c r="M33" s="36">
        <v>159.47</v>
      </c>
      <c r="N33" s="36">
        <v>150</v>
      </c>
      <c r="O33" s="36">
        <v>161.95</v>
      </c>
      <c r="P33" s="36"/>
      <c r="Q33" s="36"/>
      <c r="R33" s="36">
        <v>150</v>
      </c>
      <c r="S33" s="36">
        <v>157.83</v>
      </c>
      <c r="T33" s="36"/>
      <c r="U33" s="36"/>
      <c r="V33" s="36"/>
      <c r="W33" s="36"/>
      <c r="X33" s="41"/>
      <c r="Y33" s="39">
        <f t="shared" si="0"/>
        <v>164.89</v>
      </c>
    </row>
    <row r="34" spans="2:25" ht="12.75">
      <c r="B34" s="92">
        <v>19</v>
      </c>
      <c r="C34" s="91" t="s">
        <v>113</v>
      </c>
      <c r="D34" s="36"/>
      <c r="E34" s="36"/>
      <c r="F34" s="36">
        <v>125</v>
      </c>
      <c r="G34" s="36">
        <v>171.01</v>
      </c>
      <c r="H34" s="36">
        <v>125</v>
      </c>
      <c r="I34" s="36">
        <v>168.33</v>
      </c>
      <c r="J34" s="36">
        <v>125</v>
      </c>
      <c r="K34" s="36">
        <v>181.42</v>
      </c>
      <c r="L34" s="36">
        <v>100</v>
      </c>
      <c r="M34" s="36">
        <v>182.49</v>
      </c>
      <c r="N34" s="36">
        <v>100</v>
      </c>
      <c r="O34" s="36">
        <v>186.24</v>
      </c>
      <c r="P34" s="36"/>
      <c r="Q34" s="36"/>
      <c r="R34" s="36"/>
      <c r="S34" s="36"/>
      <c r="T34" s="36"/>
      <c r="U34" s="36"/>
      <c r="V34" s="36"/>
      <c r="W34" s="36"/>
      <c r="X34" s="37"/>
      <c r="Y34" s="39">
        <f t="shared" si="0"/>
        <v>186.24</v>
      </c>
    </row>
    <row r="35" spans="2:25" ht="12.75">
      <c r="B35" s="92">
        <v>20</v>
      </c>
      <c r="C35" s="89" t="s">
        <v>96</v>
      </c>
      <c r="D35" s="36"/>
      <c r="E35" s="36"/>
      <c r="F35" s="36">
        <v>100</v>
      </c>
      <c r="G35" s="36">
        <v>184.95</v>
      </c>
      <c r="H35" s="36"/>
      <c r="I35" s="36"/>
      <c r="J35" s="36"/>
      <c r="K35" s="36"/>
      <c r="L35" s="36">
        <v>175</v>
      </c>
      <c r="M35" s="36">
        <v>185.35</v>
      </c>
      <c r="N35" s="36">
        <v>175</v>
      </c>
      <c r="O35" s="36">
        <v>188</v>
      </c>
      <c r="P35" s="36"/>
      <c r="Q35" s="36"/>
      <c r="R35" s="36">
        <v>100</v>
      </c>
      <c r="S35" s="36">
        <v>190.2</v>
      </c>
      <c r="T35" s="36"/>
      <c r="U35" s="36"/>
      <c r="V35" s="36"/>
      <c r="W35" s="36"/>
      <c r="X35" s="41"/>
      <c r="Y35" s="39">
        <f t="shared" si="0"/>
        <v>190.2</v>
      </c>
    </row>
    <row r="36" spans="2:25" ht="12.75">
      <c r="B36" s="92">
        <v>21</v>
      </c>
      <c r="C36" s="120" t="s">
        <v>95</v>
      </c>
      <c r="D36" s="36"/>
      <c r="E36" s="36"/>
      <c r="F36" s="36">
        <v>100</v>
      </c>
      <c r="G36" s="36">
        <v>209.74</v>
      </c>
      <c r="H36" s="36">
        <v>100</v>
      </c>
      <c r="I36" s="36">
        <v>214.41</v>
      </c>
      <c r="J36" s="36">
        <v>100</v>
      </c>
      <c r="K36" s="36">
        <v>213.89</v>
      </c>
      <c r="L36" s="36">
        <v>100</v>
      </c>
      <c r="M36" s="36">
        <v>214.52</v>
      </c>
      <c r="N36" s="36"/>
      <c r="O36" s="36"/>
      <c r="P36" s="36">
        <v>100</v>
      </c>
      <c r="Q36" s="36">
        <v>219.16</v>
      </c>
      <c r="R36" s="36"/>
      <c r="S36" s="36"/>
      <c r="T36" s="36"/>
      <c r="U36" s="36"/>
      <c r="V36" s="36"/>
      <c r="W36" s="36"/>
      <c r="X36" s="37"/>
      <c r="Y36" s="39">
        <f t="shared" si="0"/>
        <v>219.16</v>
      </c>
    </row>
    <row r="37" spans="2:25" ht="12.75">
      <c r="B37" s="92">
        <v>22</v>
      </c>
      <c r="C37" s="90" t="s">
        <v>89</v>
      </c>
      <c r="D37" s="36"/>
      <c r="E37" s="36"/>
      <c r="F37" s="36">
        <v>125</v>
      </c>
      <c r="G37" s="36">
        <v>159.95</v>
      </c>
      <c r="H37" s="36"/>
      <c r="I37" s="36"/>
      <c r="J37" s="36"/>
      <c r="K37" s="36"/>
      <c r="L37" s="36">
        <v>100</v>
      </c>
      <c r="M37" s="36">
        <v>171.52</v>
      </c>
      <c r="N37" s="36">
        <v>150</v>
      </c>
      <c r="O37" s="36">
        <v>150.18</v>
      </c>
      <c r="P37" s="36"/>
      <c r="Q37" s="36"/>
      <c r="R37" s="36"/>
      <c r="S37" s="36"/>
      <c r="T37" s="36"/>
      <c r="U37" s="36"/>
      <c r="V37" s="36"/>
      <c r="W37" s="36"/>
      <c r="X37" s="41"/>
      <c r="Y37" s="39">
        <f t="shared" si="0"/>
        <v>171.52</v>
      </c>
    </row>
    <row r="38" spans="2:25" ht="12.75">
      <c r="B38" s="92">
        <v>23</v>
      </c>
      <c r="C38" s="91" t="s">
        <v>90</v>
      </c>
      <c r="D38" s="36">
        <v>100</v>
      </c>
      <c r="E38" s="36">
        <v>183.29</v>
      </c>
      <c r="F38" s="36"/>
      <c r="G38" s="36"/>
      <c r="H38" s="36">
        <v>150</v>
      </c>
      <c r="I38" s="36">
        <v>169.02</v>
      </c>
      <c r="J38" s="36">
        <v>100</v>
      </c>
      <c r="K38" s="36">
        <v>191.94</v>
      </c>
      <c r="L38" s="36"/>
      <c r="M38" s="36"/>
      <c r="N38" s="36"/>
      <c r="O38" s="36"/>
      <c r="P38" s="36">
        <v>150</v>
      </c>
      <c r="Q38" s="36">
        <v>173.77</v>
      </c>
      <c r="R38" s="36"/>
      <c r="S38" s="36"/>
      <c r="T38" s="36"/>
      <c r="U38" s="36"/>
      <c r="V38" s="36"/>
      <c r="W38" s="36"/>
      <c r="X38" s="37"/>
      <c r="Y38" s="39">
        <f t="shared" si="0"/>
        <v>191.94</v>
      </c>
    </row>
    <row r="39" spans="2:25" ht="12.75">
      <c r="B39" s="92">
        <v>24</v>
      </c>
      <c r="C39" s="89" t="s">
        <v>87</v>
      </c>
      <c r="D39" s="36"/>
      <c r="E39" s="36"/>
      <c r="F39" s="36">
        <v>150</v>
      </c>
      <c r="G39" s="36">
        <v>215.96</v>
      </c>
      <c r="H39" s="36"/>
      <c r="I39" s="36"/>
      <c r="J39" s="36">
        <v>150</v>
      </c>
      <c r="K39" s="36">
        <v>220.86</v>
      </c>
      <c r="L39" s="36"/>
      <c r="M39" s="36"/>
      <c r="N39" s="36">
        <v>150</v>
      </c>
      <c r="O39" s="36">
        <v>221.18</v>
      </c>
      <c r="P39" s="36"/>
      <c r="Q39" s="36"/>
      <c r="R39" s="36">
        <v>150</v>
      </c>
      <c r="S39" s="36">
        <v>227.75</v>
      </c>
      <c r="T39" s="36">
        <v>150</v>
      </c>
      <c r="U39" s="36">
        <v>222.62</v>
      </c>
      <c r="V39" s="36"/>
      <c r="W39" s="36"/>
      <c r="X39" s="41"/>
      <c r="Y39" s="39">
        <f t="shared" si="0"/>
        <v>227.75</v>
      </c>
    </row>
    <row r="40" spans="2:25" ht="12.75">
      <c r="B40" s="92">
        <v>25</v>
      </c>
      <c r="C40" s="89" t="s">
        <v>143</v>
      </c>
      <c r="D40" s="36"/>
      <c r="E40" s="36"/>
      <c r="F40" s="36">
        <v>150</v>
      </c>
      <c r="G40" s="36">
        <v>175.32</v>
      </c>
      <c r="H40" s="36"/>
      <c r="I40" s="36"/>
      <c r="J40" s="36"/>
      <c r="K40" s="36"/>
      <c r="L40" s="36">
        <v>150</v>
      </c>
      <c r="M40" s="36">
        <v>197.83</v>
      </c>
      <c r="N40" s="36"/>
      <c r="O40" s="36"/>
      <c r="P40" s="36"/>
      <c r="Q40" s="36"/>
      <c r="R40" s="36">
        <v>150</v>
      </c>
      <c r="S40" s="36">
        <v>192.33</v>
      </c>
      <c r="T40" s="36"/>
      <c r="U40" s="36"/>
      <c r="V40" s="36"/>
      <c r="W40" s="36"/>
      <c r="X40" s="37"/>
      <c r="Y40" s="39">
        <f t="shared" si="0"/>
        <v>197.83</v>
      </c>
    </row>
    <row r="41" spans="2:25" ht="12.75" hidden="1">
      <c r="B41" s="92">
        <v>26</v>
      </c>
      <c r="C41" s="91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  <c r="Y41" s="39"/>
    </row>
    <row r="42" spans="2:25" ht="12.75" hidden="1">
      <c r="B42" s="92">
        <v>27</v>
      </c>
      <c r="C42" s="89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41"/>
      <c r="Y42" s="39"/>
    </row>
    <row r="43" spans="2:25" ht="12.75" hidden="1">
      <c r="B43" s="92">
        <v>28</v>
      </c>
      <c r="C43" s="89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7"/>
      <c r="Y43" s="39"/>
    </row>
    <row r="44" spans="2:25" ht="8.25" customHeight="1" thickBot="1">
      <c r="B44" s="44"/>
      <c r="C44" s="45"/>
      <c r="D44" s="46"/>
      <c r="E44" s="47"/>
      <c r="F44" s="46"/>
      <c r="G44" s="47"/>
      <c r="H44" s="46"/>
      <c r="I44" s="47"/>
      <c r="J44" s="46"/>
      <c r="K44" s="47"/>
      <c r="L44" s="46"/>
      <c r="M44" s="47"/>
      <c r="N44" s="46"/>
      <c r="O44" s="47"/>
      <c r="P44" s="46"/>
      <c r="Q44" s="47"/>
      <c r="R44" s="46"/>
      <c r="S44" s="47"/>
      <c r="T44" s="46"/>
      <c r="U44" s="47"/>
      <c r="V44" s="46"/>
      <c r="W44" s="47"/>
      <c r="X44" s="46"/>
      <c r="Y44" s="47"/>
    </row>
    <row r="45" ht="13.5" thickTop="1"/>
    <row r="46" spans="3:4" ht="12.75">
      <c r="C46" s="61" t="s">
        <v>110</v>
      </c>
      <c r="D46" s="25" t="s">
        <v>144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6"/>
  <sheetViews>
    <sheetView zoomScale="80" zoomScaleNormal="80" zoomScalePageLayoutView="0" workbookViewId="0" topLeftCell="A1">
      <selection activeCell="C41" sqref="C41"/>
    </sheetView>
  </sheetViews>
  <sheetFormatPr defaultColWidth="9.140625" defaultRowHeight="12.75"/>
  <cols>
    <col min="1" max="1" width="1.28515625" style="0" customWidth="1"/>
    <col min="2" max="2" width="3.28125" style="11" customWidth="1"/>
    <col min="3" max="3" width="20.57421875" style="0" customWidth="1"/>
    <col min="4" max="4" width="5.140625" style="11" customWidth="1"/>
    <col min="5" max="5" width="9.140625" style="14" customWidth="1"/>
    <col min="6" max="6" width="5.140625" style="11" customWidth="1"/>
    <col min="7" max="7" width="8.28125" style="14" customWidth="1"/>
    <col min="8" max="8" width="5.140625" style="11" customWidth="1"/>
    <col min="9" max="9" width="8.28125" style="14" customWidth="1"/>
    <col min="10" max="10" width="5.140625" style="12" customWidth="1"/>
    <col min="11" max="11" width="8.28125" style="14" customWidth="1"/>
    <col min="12" max="12" width="5.140625" style="12" customWidth="1"/>
    <col min="13" max="13" width="8.28125" style="14" customWidth="1"/>
    <col min="14" max="14" width="5.140625" style="12" customWidth="1"/>
    <col min="15" max="15" width="8.28125" style="14" customWidth="1"/>
    <col min="16" max="16" width="5.140625" style="12" customWidth="1"/>
    <col min="17" max="17" width="8.28125" style="14" customWidth="1"/>
    <col min="18" max="18" width="5.140625" style="12" customWidth="1"/>
    <col min="19" max="19" width="8.28125" style="14" customWidth="1"/>
    <col min="20" max="20" width="5.140625" style="12" customWidth="1"/>
    <col min="21" max="21" width="8.28125" style="14" customWidth="1"/>
    <col min="22" max="22" width="5.140625" style="12" hidden="1" customWidth="1"/>
    <col min="23" max="23" width="8.28125" style="14" hidden="1" customWidth="1"/>
    <col min="24" max="24" width="1.1484375" style="0" customWidth="1"/>
    <col min="25" max="25" width="9.28125" style="0" customWidth="1"/>
  </cols>
  <sheetData>
    <row r="1" spans="5:25" ht="12.75">
      <c r="E1" s="11"/>
      <c r="G1" s="11"/>
      <c r="I1" s="11"/>
      <c r="K1" s="11"/>
      <c r="M1" s="11"/>
      <c r="O1" s="11"/>
      <c r="Q1" s="11"/>
      <c r="S1" s="11"/>
      <c r="U1" s="11"/>
      <c r="W1" s="11"/>
      <c r="X1" s="12"/>
      <c r="Y1" s="11"/>
    </row>
    <row r="2" spans="5:25" ht="20.25">
      <c r="E2" s="49"/>
      <c r="G2" s="11"/>
      <c r="I2" s="11"/>
      <c r="K2" s="11"/>
      <c r="M2" s="11"/>
      <c r="O2" s="11"/>
      <c r="Q2" s="11"/>
      <c r="S2" s="11"/>
      <c r="U2" s="11"/>
      <c r="W2" s="11"/>
      <c r="X2" s="12"/>
      <c r="Y2" s="11"/>
    </row>
    <row r="3" spans="5:25" ht="27">
      <c r="E3" s="24" t="s">
        <v>153</v>
      </c>
      <c r="G3" s="11"/>
      <c r="I3" s="11"/>
      <c r="K3" s="11"/>
      <c r="M3" s="11"/>
      <c r="O3" s="11"/>
      <c r="Q3" s="11"/>
      <c r="S3" s="11"/>
      <c r="U3" s="11"/>
      <c r="W3" s="11"/>
      <c r="X3" s="12"/>
      <c r="Y3" s="11"/>
    </row>
    <row r="4" spans="5:25" ht="12.75">
      <c r="E4" s="11"/>
      <c r="G4" s="11"/>
      <c r="I4" s="11"/>
      <c r="K4" s="11"/>
      <c r="M4" s="11"/>
      <c r="O4" s="11"/>
      <c r="Q4" s="11"/>
      <c r="S4" s="11"/>
      <c r="U4" s="11"/>
      <c r="W4" s="11"/>
      <c r="X4" s="12"/>
      <c r="Y4" s="11"/>
    </row>
    <row r="5" spans="5:25" ht="12.75">
      <c r="E5" s="84"/>
      <c r="F5" s="25"/>
      <c r="G5" s="118" t="s">
        <v>147</v>
      </c>
      <c r="I5" s="11"/>
      <c r="K5" s="11"/>
      <c r="M5" s="11"/>
      <c r="O5" s="11"/>
      <c r="Q5" s="11"/>
      <c r="S5" s="11"/>
      <c r="U5" s="11"/>
      <c r="W5" s="11"/>
      <c r="X5" s="12"/>
      <c r="Y5" s="11"/>
    </row>
    <row r="6" spans="5:25" ht="12.75">
      <c r="E6" s="11"/>
      <c r="F6" s="25"/>
      <c r="G6" s="11"/>
      <c r="I6" s="11"/>
      <c r="K6" s="11"/>
      <c r="M6" s="11"/>
      <c r="O6" s="11"/>
      <c r="Q6" s="11"/>
      <c r="S6" s="11"/>
      <c r="U6" s="11"/>
      <c r="W6" s="11"/>
      <c r="X6" s="12"/>
      <c r="Y6" s="11"/>
    </row>
    <row r="7" spans="5:25" ht="13.5" thickBot="1">
      <c r="E7" s="11"/>
      <c r="F7" s="25"/>
      <c r="G7" s="11"/>
      <c r="I7" s="11"/>
      <c r="K7" s="11"/>
      <c r="M7" s="11"/>
      <c r="O7" s="11"/>
      <c r="Q7" s="11"/>
      <c r="S7" s="11"/>
      <c r="U7" s="11"/>
      <c r="W7" s="11"/>
      <c r="X7" s="12"/>
      <c r="Y7" s="11"/>
    </row>
    <row r="8" spans="2:25" ht="13.5" thickTop="1">
      <c r="B8" s="26"/>
      <c r="C8" s="27"/>
      <c r="D8" s="28"/>
      <c r="E8" s="29" t="s">
        <v>13</v>
      </c>
      <c r="F8" s="30"/>
      <c r="G8" s="29" t="s">
        <v>14</v>
      </c>
      <c r="H8" s="30"/>
      <c r="I8" s="29" t="s">
        <v>15</v>
      </c>
      <c r="J8" s="30"/>
      <c r="K8" s="29" t="s">
        <v>16</v>
      </c>
      <c r="L8" s="30"/>
      <c r="M8" s="29" t="s">
        <v>17</v>
      </c>
      <c r="N8" s="30"/>
      <c r="O8" s="29" t="s">
        <v>18</v>
      </c>
      <c r="P8" s="30"/>
      <c r="Q8" s="29" t="s">
        <v>19</v>
      </c>
      <c r="R8" s="30"/>
      <c r="S8" s="29" t="s">
        <v>20</v>
      </c>
      <c r="T8" s="30"/>
      <c r="U8" s="29" t="s">
        <v>30</v>
      </c>
      <c r="V8" s="30"/>
      <c r="W8" s="29" t="s">
        <v>109</v>
      </c>
      <c r="X8" s="30"/>
      <c r="Y8" s="81" t="s">
        <v>36</v>
      </c>
    </row>
    <row r="9" spans="2:25" ht="15.75" customHeight="1" thickBot="1">
      <c r="B9" s="31" t="s">
        <v>21</v>
      </c>
      <c r="C9" s="32" t="s">
        <v>29</v>
      </c>
      <c r="D9" s="33" t="s">
        <v>22</v>
      </c>
      <c r="E9" s="34" t="s">
        <v>23</v>
      </c>
      <c r="F9" s="33" t="s">
        <v>22</v>
      </c>
      <c r="G9" s="34" t="s">
        <v>23</v>
      </c>
      <c r="H9" s="33" t="s">
        <v>22</v>
      </c>
      <c r="I9" s="34" t="s">
        <v>23</v>
      </c>
      <c r="J9" s="33" t="s">
        <v>22</v>
      </c>
      <c r="K9" s="34" t="s">
        <v>23</v>
      </c>
      <c r="L9" s="33" t="s">
        <v>22</v>
      </c>
      <c r="M9" s="34" t="s">
        <v>23</v>
      </c>
      <c r="N9" s="33" t="s">
        <v>22</v>
      </c>
      <c r="O9" s="34" t="s">
        <v>23</v>
      </c>
      <c r="P9" s="33" t="s">
        <v>22</v>
      </c>
      <c r="Q9" s="34" t="s">
        <v>23</v>
      </c>
      <c r="R9" s="33" t="s">
        <v>22</v>
      </c>
      <c r="S9" s="34" t="s">
        <v>23</v>
      </c>
      <c r="T9" s="33" t="s">
        <v>22</v>
      </c>
      <c r="U9" s="34" t="s">
        <v>23</v>
      </c>
      <c r="V9" s="33" t="s">
        <v>22</v>
      </c>
      <c r="W9" s="34" t="s">
        <v>23</v>
      </c>
      <c r="X9" s="33"/>
      <c r="Y9" s="34" t="s">
        <v>35</v>
      </c>
    </row>
    <row r="10" spans="2:25" ht="7.5" customHeight="1" thickTop="1">
      <c r="B10" s="74"/>
      <c r="C10" s="80"/>
      <c r="D10" s="75"/>
      <c r="E10" s="76"/>
      <c r="F10" s="75"/>
      <c r="G10" s="76"/>
      <c r="H10" s="75"/>
      <c r="I10" s="76"/>
      <c r="J10" s="75"/>
      <c r="K10" s="76"/>
      <c r="L10" s="75"/>
      <c r="M10" s="76"/>
      <c r="N10" s="75"/>
      <c r="O10" s="76"/>
      <c r="P10" s="75"/>
      <c r="Q10" s="76"/>
      <c r="R10" s="75"/>
      <c r="S10" s="76"/>
      <c r="T10" s="75"/>
      <c r="U10" s="76"/>
      <c r="V10" s="75"/>
      <c r="W10" s="76"/>
      <c r="X10" s="75"/>
      <c r="Y10" s="76"/>
    </row>
    <row r="11" spans="2:25" ht="12.75">
      <c r="B11" s="92" t="s">
        <v>75</v>
      </c>
      <c r="C11" s="36" t="s">
        <v>151</v>
      </c>
      <c r="D11" s="36"/>
      <c r="E11" s="36"/>
      <c r="F11" s="36"/>
      <c r="G11" s="36"/>
      <c r="H11" s="36"/>
      <c r="I11" s="36"/>
      <c r="J11" s="36"/>
      <c r="K11" s="36"/>
      <c r="L11" s="36">
        <v>100</v>
      </c>
      <c r="M11" s="36">
        <v>99.02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9">
        <f aca="true" t="shared" si="0" ref="Y11:Y43">MAX(E11,G11,I11,K11,M11,O11,Q11,W11,S11)</f>
        <v>99.02</v>
      </c>
    </row>
    <row r="12" spans="2:25" ht="12.75">
      <c r="B12" s="92" t="s">
        <v>76</v>
      </c>
      <c r="C12" s="36" t="s">
        <v>114</v>
      </c>
      <c r="D12" s="36">
        <v>150</v>
      </c>
      <c r="E12" s="36">
        <v>120.85</v>
      </c>
      <c r="F12" s="36">
        <v>150</v>
      </c>
      <c r="G12" s="36">
        <v>113.5</v>
      </c>
      <c r="H12" s="36">
        <v>150</v>
      </c>
      <c r="I12" s="36">
        <v>112.8</v>
      </c>
      <c r="J12" s="36">
        <v>125</v>
      </c>
      <c r="K12" s="36">
        <v>129.77</v>
      </c>
      <c r="L12" s="36">
        <v>125</v>
      </c>
      <c r="M12" s="36">
        <v>128.68</v>
      </c>
      <c r="N12" s="36">
        <v>125</v>
      </c>
      <c r="O12" s="36">
        <v>127</v>
      </c>
      <c r="P12" s="36">
        <v>125</v>
      </c>
      <c r="Q12" s="36">
        <v>125.82</v>
      </c>
      <c r="R12" s="36"/>
      <c r="S12" s="36"/>
      <c r="T12" s="36"/>
      <c r="U12" s="36"/>
      <c r="V12" s="36"/>
      <c r="W12" s="36"/>
      <c r="X12" s="37"/>
      <c r="Y12" s="39">
        <f t="shared" si="0"/>
        <v>129.77</v>
      </c>
    </row>
    <row r="13" spans="2:25" ht="12.75">
      <c r="B13" s="92">
        <v>1</v>
      </c>
      <c r="C13" s="89" t="s">
        <v>139</v>
      </c>
      <c r="D13" s="36"/>
      <c r="E13" s="36"/>
      <c r="F13" s="36"/>
      <c r="G13" s="36"/>
      <c r="H13" s="36"/>
      <c r="I13" s="36"/>
      <c r="J13" s="36"/>
      <c r="K13" s="36"/>
      <c r="L13" s="36">
        <v>100</v>
      </c>
      <c r="M13" s="36">
        <v>181.74</v>
      </c>
      <c r="N13" s="36"/>
      <c r="O13" s="36"/>
      <c r="P13" s="36">
        <v>150</v>
      </c>
      <c r="Q13" s="36">
        <v>167.93</v>
      </c>
      <c r="R13" s="36"/>
      <c r="S13" s="36"/>
      <c r="T13" s="36"/>
      <c r="U13" s="36"/>
      <c r="V13" s="36"/>
      <c r="W13" s="36"/>
      <c r="X13" s="37"/>
      <c r="Y13" s="39">
        <f t="shared" si="0"/>
        <v>181.74</v>
      </c>
    </row>
    <row r="14" spans="2:25" ht="12.75">
      <c r="B14" s="92">
        <v>2</v>
      </c>
      <c r="C14" s="90" t="s">
        <v>145</v>
      </c>
      <c r="D14" s="36">
        <v>175</v>
      </c>
      <c r="E14" s="36">
        <v>208.1</v>
      </c>
      <c r="F14" s="36">
        <v>175</v>
      </c>
      <c r="G14" s="36">
        <v>215.02</v>
      </c>
      <c r="H14" s="36">
        <v>175</v>
      </c>
      <c r="I14" s="36">
        <v>213.87</v>
      </c>
      <c r="J14" s="36"/>
      <c r="K14" s="36"/>
      <c r="L14" s="36">
        <v>150</v>
      </c>
      <c r="M14" s="36">
        <v>214.9</v>
      </c>
      <c r="N14" s="36">
        <v>125</v>
      </c>
      <c r="O14" s="36">
        <v>220.88</v>
      </c>
      <c r="P14" s="36"/>
      <c r="Q14" s="36"/>
      <c r="R14" s="36"/>
      <c r="S14" s="36"/>
      <c r="T14" s="36"/>
      <c r="U14" s="36"/>
      <c r="V14" s="36"/>
      <c r="W14" s="36"/>
      <c r="X14" s="41"/>
      <c r="Y14" s="39">
        <f t="shared" si="0"/>
        <v>220.88</v>
      </c>
    </row>
    <row r="15" spans="2:25" ht="12.75">
      <c r="B15" s="92">
        <v>3</v>
      </c>
      <c r="C15" s="91" t="s">
        <v>102</v>
      </c>
      <c r="D15" s="36">
        <v>125</v>
      </c>
      <c r="E15" s="36">
        <v>214.55</v>
      </c>
      <c r="F15" s="36">
        <v>125</v>
      </c>
      <c r="G15" s="36">
        <v>217.86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9">
        <f t="shared" si="0"/>
        <v>217.86</v>
      </c>
    </row>
    <row r="16" spans="2:25" ht="12.75">
      <c r="B16" s="92">
        <v>4</v>
      </c>
      <c r="C16" s="89" t="s">
        <v>57</v>
      </c>
      <c r="D16" s="36">
        <v>150</v>
      </c>
      <c r="E16" s="36">
        <v>212.91</v>
      </c>
      <c r="F16" s="36">
        <v>150</v>
      </c>
      <c r="G16" s="36">
        <v>214.27</v>
      </c>
      <c r="H16" s="36">
        <v>150</v>
      </c>
      <c r="I16" s="36">
        <v>214.37</v>
      </c>
      <c r="J16" s="36"/>
      <c r="K16" s="36"/>
      <c r="L16" s="36"/>
      <c r="M16" s="36"/>
      <c r="N16" s="36"/>
      <c r="O16" s="36"/>
      <c r="P16" s="36">
        <v>150</v>
      </c>
      <c r="Q16" s="36">
        <v>211.9</v>
      </c>
      <c r="R16" s="36"/>
      <c r="S16" s="36"/>
      <c r="T16" s="36"/>
      <c r="U16" s="36"/>
      <c r="V16" s="36"/>
      <c r="W16" s="36"/>
      <c r="X16" s="41"/>
      <c r="Y16" s="39">
        <f t="shared" si="0"/>
        <v>214.37</v>
      </c>
    </row>
    <row r="17" spans="2:25" ht="12.75">
      <c r="B17" s="92">
        <v>5</v>
      </c>
      <c r="C17" s="89" t="s">
        <v>78</v>
      </c>
      <c r="D17" s="36"/>
      <c r="E17" s="36"/>
      <c r="F17" s="36">
        <v>125</v>
      </c>
      <c r="G17" s="36">
        <v>164.78</v>
      </c>
      <c r="H17" s="36">
        <v>125</v>
      </c>
      <c r="I17" s="36">
        <v>174.1</v>
      </c>
      <c r="J17" s="36">
        <v>125</v>
      </c>
      <c r="K17" s="36">
        <v>164.2</v>
      </c>
      <c r="L17" s="36">
        <v>100</v>
      </c>
      <c r="M17" s="36">
        <v>163.14</v>
      </c>
      <c r="N17" s="36">
        <v>100</v>
      </c>
      <c r="O17" s="36">
        <v>170.05</v>
      </c>
      <c r="P17" s="36">
        <v>100</v>
      </c>
      <c r="Q17" s="36">
        <v>171.89</v>
      </c>
      <c r="R17" s="36"/>
      <c r="S17" s="36"/>
      <c r="T17" s="36"/>
      <c r="U17" s="36"/>
      <c r="V17" s="36"/>
      <c r="W17" s="36"/>
      <c r="X17" s="37"/>
      <c r="Y17" s="39">
        <f t="shared" si="0"/>
        <v>174.1</v>
      </c>
    </row>
    <row r="18" spans="2:25" ht="12.75">
      <c r="B18" s="92">
        <v>6</v>
      </c>
      <c r="C18" s="90" t="s">
        <v>54</v>
      </c>
      <c r="D18" s="36"/>
      <c r="E18" s="36"/>
      <c r="F18" s="36">
        <v>125</v>
      </c>
      <c r="G18" s="36">
        <v>181.43</v>
      </c>
      <c r="H18" s="36"/>
      <c r="I18" s="36"/>
      <c r="J18" s="36">
        <v>125</v>
      </c>
      <c r="K18" s="36">
        <v>185.37</v>
      </c>
      <c r="L18" s="36"/>
      <c r="M18" s="36"/>
      <c r="N18" s="36"/>
      <c r="O18" s="36"/>
      <c r="P18" s="36">
        <v>100</v>
      </c>
      <c r="Q18" s="36">
        <v>176.44</v>
      </c>
      <c r="R18" s="36"/>
      <c r="S18" s="36"/>
      <c r="T18" s="36"/>
      <c r="U18" s="36"/>
      <c r="V18" s="36"/>
      <c r="W18" s="36"/>
      <c r="X18" s="41"/>
      <c r="Y18" s="39">
        <f t="shared" si="0"/>
        <v>185.37</v>
      </c>
    </row>
    <row r="19" spans="2:25" ht="12.75">
      <c r="B19" s="92">
        <v>7</v>
      </c>
      <c r="C19" s="91" t="s">
        <v>83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>
        <v>125</v>
      </c>
      <c r="O19" s="36">
        <v>179.31</v>
      </c>
      <c r="P19" s="36"/>
      <c r="Q19" s="36"/>
      <c r="R19" s="36">
        <v>100</v>
      </c>
      <c r="S19" s="36">
        <v>160.18</v>
      </c>
      <c r="T19" s="36">
        <v>100</v>
      </c>
      <c r="U19" s="36">
        <v>167.57</v>
      </c>
      <c r="V19" s="36"/>
      <c r="W19" s="36"/>
      <c r="X19" s="37"/>
      <c r="Y19" s="39">
        <f t="shared" si="0"/>
        <v>179.31</v>
      </c>
    </row>
    <row r="20" spans="2:25" ht="12.75">
      <c r="B20" s="92">
        <v>8</v>
      </c>
      <c r="C20" s="89" t="s">
        <v>55</v>
      </c>
      <c r="D20" s="36"/>
      <c r="E20" s="36"/>
      <c r="F20" s="36"/>
      <c r="G20" s="36"/>
      <c r="H20" s="36">
        <v>125</v>
      </c>
      <c r="I20" s="36">
        <v>204.84</v>
      </c>
      <c r="J20" s="36"/>
      <c r="K20" s="36"/>
      <c r="L20" s="36">
        <v>175</v>
      </c>
      <c r="M20" s="36">
        <v>194.71</v>
      </c>
      <c r="N20" s="36">
        <v>125</v>
      </c>
      <c r="O20" s="36">
        <v>193</v>
      </c>
      <c r="P20" s="36"/>
      <c r="Q20" s="36"/>
      <c r="R20" s="36">
        <v>100</v>
      </c>
      <c r="S20" s="36">
        <v>192.21</v>
      </c>
      <c r="T20" s="36"/>
      <c r="U20" s="36"/>
      <c r="V20" s="36"/>
      <c r="W20" s="36"/>
      <c r="X20" s="41"/>
      <c r="Y20" s="39">
        <f t="shared" si="0"/>
        <v>204.84</v>
      </c>
    </row>
    <row r="21" spans="2:25" ht="12.75">
      <c r="B21" s="92">
        <v>9</v>
      </c>
      <c r="C21" s="89" t="s">
        <v>56</v>
      </c>
      <c r="D21" s="36"/>
      <c r="E21" s="36"/>
      <c r="F21" s="36">
        <v>100</v>
      </c>
      <c r="G21" s="36">
        <v>191.01</v>
      </c>
      <c r="H21" s="36">
        <v>100</v>
      </c>
      <c r="I21" s="36">
        <v>204.41</v>
      </c>
      <c r="J21" s="36"/>
      <c r="K21" s="36"/>
      <c r="L21" s="36">
        <v>100</v>
      </c>
      <c r="M21" s="36">
        <v>203.13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39">
        <f t="shared" si="0"/>
        <v>204.41</v>
      </c>
    </row>
    <row r="22" spans="2:25" ht="12.75">
      <c r="B22" s="92">
        <v>10</v>
      </c>
      <c r="C22" s="90" t="s">
        <v>105</v>
      </c>
      <c r="D22" s="36"/>
      <c r="E22" s="36"/>
      <c r="F22" s="36">
        <v>100</v>
      </c>
      <c r="G22" s="36">
        <v>190.97</v>
      </c>
      <c r="H22" s="36">
        <v>100</v>
      </c>
      <c r="I22" s="36">
        <v>202.29</v>
      </c>
      <c r="J22" s="36"/>
      <c r="K22" s="36"/>
      <c r="L22" s="36"/>
      <c r="M22" s="36"/>
      <c r="N22" s="36">
        <v>150</v>
      </c>
      <c r="O22" s="36">
        <v>184.22</v>
      </c>
      <c r="P22" s="36"/>
      <c r="Q22" s="36"/>
      <c r="R22" s="36"/>
      <c r="S22" s="36"/>
      <c r="T22" s="36"/>
      <c r="U22" s="36"/>
      <c r="V22" s="36"/>
      <c r="W22" s="36"/>
      <c r="X22" s="41"/>
      <c r="Y22" s="39">
        <f t="shared" si="0"/>
        <v>202.29</v>
      </c>
    </row>
    <row r="23" spans="2:25" ht="12.75" hidden="1">
      <c r="B23" s="92">
        <v>11</v>
      </c>
      <c r="C23" s="91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39">
        <f t="shared" si="0"/>
        <v>0</v>
      </c>
    </row>
    <row r="24" spans="2:25" ht="12.75" hidden="1">
      <c r="B24" s="92">
        <v>12</v>
      </c>
      <c r="C24" s="91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1"/>
      <c r="Y24" s="39">
        <f t="shared" si="0"/>
        <v>0</v>
      </c>
    </row>
    <row r="25" spans="2:25" ht="12.75" hidden="1">
      <c r="B25" s="92">
        <v>13</v>
      </c>
      <c r="C25" s="9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9">
        <f t="shared" si="0"/>
        <v>0</v>
      </c>
    </row>
    <row r="26" spans="2:25" ht="12.75" hidden="1">
      <c r="B26" s="92">
        <v>14</v>
      </c>
      <c r="C26" s="89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41"/>
      <c r="Y26" s="39">
        <f>MAX(E26,G26,I26,K26,M26,O26,Q26,W26,S26)</f>
        <v>0</v>
      </c>
    </row>
    <row r="27" spans="2:25" ht="6.75" customHeight="1">
      <c r="B27" s="92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8"/>
    </row>
    <row r="28" spans="2:25" ht="12.75" hidden="1">
      <c r="B28" s="92" t="s">
        <v>45</v>
      </c>
      <c r="C28" s="8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7"/>
      <c r="Y28" s="39">
        <f>MAX(E28,G28,I28,K28,M28,O28,Q28,W28,S28)</f>
        <v>0</v>
      </c>
    </row>
    <row r="29" spans="2:25" ht="12.75" hidden="1">
      <c r="B29" s="92" t="s">
        <v>46</v>
      </c>
      <c r="C29" s="89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9">
        <f>MAX(E29,G29,I29,K29,M29,O29,Q29,W29,S29)</f>
        <v>0</v>
      </c>
    </row>
    <row r="30" spans="2:25" ht="12.75">
      <c r="B30" s="92">
        <v>15</v>
      </c>
      <c r="C30" s="89" t="s">
        <v>53</v>
      </c>
      <c r="D30" s="36"/>
      <c r="E30" s="36"/>
      <c r="F30" s="36">
        <v>150</v>
      </c>
      <c r="G30" s="36">
        <v>119.8</v>
      </c>
      <c r="H30" s="36">
        <v>150</v>
      </c>
      <c r="I30" s="36">
        <v>127.55</v>
      </c>
      <c r="J30" s="36">
        <v>150</v>
      </c>
      <c r="K30" s="36">
        <v>122.64</v>
      </c>
      <c r="L30" s="36">
        <v>150</v>
      </c>
      <c r="M30" s="36">
        <v>117.1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  <c r="Y30" s="39">
        <f t="shared" si="0"/>
        <v>127.55</v>
      </c>
    </row>
    <row r="31" spans="2:25" ht="12.75">
      <c r="B31" s="92">
        <v>16</v>
      </c>
      <c r="C31" s="90" t="s">
        <v>86</v>
      </c>
      <c r="D31" s="36">
        <v>125</v>
      </c>
      <c r="E31" s="36">
        <v>153.52</v>
      </c>
      <c r="F31" s="36">
        <v>125</v>
      </c>
      <c r="G31" s="36">
        <v>154.86</v>
      </c>
      <c r="H31" s="36"/>
      <c r="I31" s="36"/>
      <c r="J31" s="36">
        <v>125</v>
      </c>
      <c r="K31" s="36">
        <v>154.85</v>
      </c>
      <c r="L31" s="36"/>
      <c r="M31" s="36"/>
      <c r="N31" s="36">
        <v>125</v>
      </c>
      <c r="O31" s="36">
        <v>156.21</v>
      </c>
      <c r="P31" s="36"/>
      <c r="Q31" s="36"/>
      <c r="R31" s="36"/>
      <c r="S31" s="36"/>
      <c r="T31" s="36"/>
      <c r="U31" s="36"/>
      <c r="V31" s="36"/>
      <c r="W31" s="36"/>
      <c r="X31" s="41"/>
      <c r="Y31" s="39">
        <f t="shared" si="0"/>
        <v>156.21</v>
      </c>
    </row>
    <row r="32" spans="2:25" ht="12.75">
      <c r="B32" s="92">
        <v>17</v>
      </c>
      <c r="C32" s="91" t="s">
        <v>63</v>
      </c>
      <c r="D32" s="36">
        <v>125</v>
      </c>
      <c r="E32" s="36">
        <v>224.75</v>
      </c>
      <c r="F32" s="36"/>
      <c r="G32" s="36"/>
      <c r="H32" s="36">
        <v>125</v>
      </c>
      <c r="I32" s="36">
        <v>219.45</v>
      </c>
      <c r="J32" s="36">
        <v>125</v>
      </c>
      <c r="K32" s="36">
        <v>227.29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7"/>
      <c r="Y32" s="39">
        <f t="shared" si="0"/>
        <v>227.29</v>
      </c>
    </row>
    <row r="33" spans="2:25" ht="12.75">
      <c r="B33" s="92">
        <v>18</v>
      </c>
      <c r="C33" s="89" t="s">
        <v>148</v>
      </c>
      <c r="D33" s="36">
        <v>125</v>
      </c>
      <c r="E33" s="36">
        <v>194.72</v>
      </c>
      <c r="F33" s="36">
        <v>125</v>
      </c>
      <c r="G33" s="36">
        <v>190.4</v>
      </c>
      <c r="H33" s="36">
        <v>125</v>
      </c>
      <c r="I33" s="36">
        <v>199.08</v>
      </c>
      <c r="J33" s="36">
        <v>125</v>
      </c>
      <c r="K33" s="36">
        <v>198.47</v>
      </c>
      <c r="L33" s="36">
        <v>125</v>
      </c>
      <c r="M33" s="36">
        <v>193.31</v>
      </c>
      <c r="N33" s="36">
        <v>125</v>
      </c>
      <c r="O33" s="36">
        <v>200.87</v>
      </c>
      <c r="P33" s="36">
        <v>125</v>
      </c>
      <c r="Q33" s="36">
        <v>198.83</v>
      </c>
      <c r="R33" s="36">
        <v>125</v>
      </c>
      <c r="S33" s="36">
        <v>188.94</v>
      </c>
      <c r="T33" s="36"/>
      <c r="U33" s="36"/>
      <c r="V33" s="36"/>
      <c r="W33" s="36"/>
      <c r="X33" s="41"/>
      <c r="Y33" s="39">
        <f t="shared" si="0"/>
        <v>200.87</v>
      </c>
    </row>
    <row r="34" spans="2:25" ht="12.75">
      <c r="B34" s="92">
        <v>19</v>
      </c>
      <c r="C34" s="89" t="s">
        <v>154</v>
      </c>
      <c r="D34" s="36">
        <v>125</v>
      </c>
      <c r="E34" s="36">
        <v>189.36</v>
      </c>
      <c r="F34" s="36">
        <v>125</v>
      </c>
      <c r="G34" s="36">
        <v>196.03</v>
      </c>
      <c r="H34" s="36"/>
      <c r="I34" s="36"/>
      <c r="J34" s="36"/>
      <c r="K34" s="36"/>
      <c r="L34" s="36"/>
      <c r="M34" s="36"/>
      <c r="N34" s="36">
        <v>100</v>
      </c>
      <c r="O34" s="36">
        <v>191.23</v>
      </c>
      <c r="P34" s="36">
        <v>100</v>
      </c>
      <c r="Q34" s="36">
        <v>194.12</v>
      </c>
      <c r="R34" s="36"/>
      <c r="S34" s="36"/>
      <c r="T34" s="36"/>
      <c r="U34" s="36"/>
      <c r="V34" s="36"/>
      <c r="W34" s="36"/>
      <c r="X34" s="37"/>
      <c r="Y34" s="39">
        <f t="shared" si="0"/>
        <v>196.03</v>
      </c>
    </row>
    <row r="35" spans="2:25" ht="12.75">
      <c r="B35" s="92">
        <v>20</v>
      </c>
      <c r="C35" s="89" t="s">
        <v>62</v>
      </c>
      <c r="D35" s="36">
        <v>125</v>
      </c>
      <c r="E35" s="36">
        <v>219.34</v>
      </c>
      <c r="F35" s="36">
        <v>125</v>
      </c>
      <c r="G35" s="36">
        <v>214.15</v>
      </c>
      <c r="H35" s="36">
        <v>125</v>
      </c>
      <c r="I35" s="36">
        <v>217.25</v>
      </c>
      <c r="J35" s="36"/>
      <c r="K35" s="36"/>
      <c r="L35" s="36"/>
      <c r="M35" s="36"/>
      <c r="N35" s="36">
        <v>100</v>
      </c>
      <c r="O35" s="36">
        <v>211.57</v>
      </c>
      <c r="P35" s="36"/>
      <c r="Q35" s="36"/>
      <c r="R35" s="36"/>
      <c r="S35" s="36"/>
      <c r="T35" s="36"/>
      <c r="U35" s="36"/>
      <c r="V35" s="36"/>
      <c r="W35" s="36"/>
      <c r="X35" s="41"/>
      <c r="Y35" s="39">
        <f t="shared" si="0"/>
        <v>219.34</v>
      </c>
    </row>
    <row r="36" spans="2:25" ht="12.75">
      <c r="B36" s="92">
        <v>21</v>
      </c>
      <c r="C36" s="89" t="s">
        <v>64</v>
      </c>
      <c r="D36" s="36">
        <v>150</v>
      </c>
      <c r="E36" s="36">
        <v>218.85</v>
      </c>
      <c r="F36" s="36"/>
      <c r="G36" s="36"/>
      <c r="H36" s="36"/>
      <c r="I36" s="36"/>
      <c r="J36" s="36">
        <v>150</v>
      </c>
      <c r="K36" s="36">
        <v>212.43</v>
      </c>
      <c r="L36" s="36"/>
      <c r="M36" s="36"/>
      <c r="N36" s="36"/>
      <c r="O36" s="36"/>
      <c r="P36" s="36"/>
      <c r="Q36" s="36"/>
      <c r="R36" s="36"/>
      <c r="S36" s="36"/>
      <c r="T36" s="36">
        <v>100</v>
      </c>
      <c r="U36" s="36">
        <v>204.73</v>
      </c>
      <c r="V36" s="36"/>
      <c r="W36" s="36"/>
      <c r="X36" s="37"/>
      <c r="Y36" s="39">
        <f t="shared" si="0"/>
        <v>218.85</v>
      </c>
    </row>
    <row r="37" spans="2:25" ht="12.75">
      <c r="B37" s="92">
        <v>22</v>
      </c>
      <c r="C37" s="90" t="s">
        <v>58</v>
      </c>
      <c r="D37" s="36">
        <v>175</v>
      </c>
      <c r="E37" s="36">
        <v>223.43</v>
      </c>
      <c r="F37" s="36"/>
      <c r="G37" s="36"/>
      <c r="H37" s="36">
        <v>150</v>
      </c>
      <c r="I37" s="36">
        <v>227.93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41"/>
      <c r="Y37" s="39">
        <f t="shared" si="0"/>
        <v>227.93</v>
      </c>
    </row>
    <row r="38" spans="2:25" ht="12.75">
      <c r="B38" s="92">
        <v>23</v>
      </c>
      <c r="C38" s="91" t="s">
        <v>80</v>
      </c>
      <c r="D38" s="36"/>
      <c r="E38" s="36"/>
      <c r="F38" s="36"/>
      <c r="G38" s="36"/>
      <c r="H38" s="36"/>
      <c r="I38" s="36"/>
      <c r="J38" s="36">
        <v>150</v>
      </c>
      <c r="K38" s="36">
        <v>231.49</v>
      </c>
      <c r="L38" s="36">
        <v>150</v>
      </c>
      <c r="M38" s="36">
        <v>239.21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9">
        <f>MAX(E38,G38,I38,K38,M38,O38,Q38,W38,S38)</f>
        <v>239.21</v>
      </c>
    </row>
    <row r="39" spans="2:25" ht="12.75">
      <c r="B39" s="92">
        <v>24</v>
      </c>
      <c r="C39" s="89" t="s">
        <v>149</v>
      </c>
      <c r="D39" s="36">
        <v>150</v>
      </c>
      <c r="E39" s="36">
        <v>205.77</v>
      </c>
      <c r="F39" s="36">
        <v>150</v>
      </c>
      <c r="G39" s="36">
        <v>204.05</v>
      </c>
      <c r="H39" s="36"/>
      <c r="I39" s="36"/>
      <c r="J39" s="36"/>
      <c r="K39" s="36"/>
      <c r="L39" s="36"/>
      <c r="M39" s="36"/>
      <c r="N39" s="36">
        <v>125</v>
      </c>
      <c r="O39" s="36">
        <v>205.93</v>
      </c>
      <c r="P39" s="36"/>
      <c r="Q39" s="36"/>
      <c r="R39" s="36"/>
      <c r="S39" s="36"/>
      <c r="T39" s="36"/>
      <c r="U39" s="36"/>
      <c r="V39" s="36"/>
      <c r="W39" s="36"/>
      <c r="X39" s="41"/>
      <c r="Y39" s="39">
        <f>MAX(E39,G39,I39,K39,M39,O39,Q39,W39,S39)</f>
        <v>205.93</v>
      </c>
    </row>
    <row r="40" spans="2:25" ht="12.75">
      <c r="B40" s="92">
        <v>25</v>
      </c>
      <c r="C40" s="89" t="s">
        <v>89</v>
      </c>
      <c r="D40" s="36"/>
      <c r="E40" s="36"/>
      <c r="F40" s="36"/>
      <c r="G40" s="36"/>
      <c r="H40" s="36">
        <v>125</v>
      </c>
      <c r="I40" s="36">
        <v>159.35</v>
      </c>
      <c r="J40" s="36">
        <v>125</v>
      </c>
      <c r="K40" s="36">
        <v>154.57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7"/>
      <c r="Y40" s="39">
        <f>MAX(E40,G40,I40,K40,M40,O40,Q40,W40,S40)</f>
        <v>159.35</v>
      </c>
    </row>
    <row r="41" spans="2:25" ht="12.75">
      <c r="B41" s="92">
        <v>26</v>
      </c>
      <c r="C41" s="91" t="s">
        <v>101</v>
      </c>
      <c r="D41" s="36"/>
      <c r="E41" s="36"/>
      <c r="F41" s="36"/>
      <c r="G41" s="36"/>
      <c r="H41" s="36">
        <v>125</v>
      </c>
      <c r="I41" s="36">
        <v>221.08</v>
      </c>
      <c r="J41" s="36">
        <v>125</v>
      </c>
      <c r="K41" s="36">
        <v>235.71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  <c r="Y41" s="39">
        <f t="shared" si="0"/>
        <v>235.71</v>
      </c>
    </row>
    <row r="42" spans="2:25" ht="12.75" hidden="1">
      <c r="B42" s="92">
        <v>27</v>
      </c>
      <c r="C42" s="89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41"/>
      <c r="Y42" s="39">
        <f t="shared" si="0"/>
        <v>0</v>
      </c>
    </row>
    <row r="43" spans="2:25" ht="12.75" hidden="1">
      <c r="B43" s="92">
        <v>28</v>
      </c>
      <c r="C43" s="89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7"/>
      <c r="Y43" s="39">
        <f t="shared" si="0"/>
        <v>0</v>
      </c>
    </row>
    <row r="44" spans="2:25" ht="8.25" customHeight="1" thickBot="1">
      <c r="B44" s="44"/>
      <c r="C44" s="45"/>
      <c r="D44" s="46"/>
      <c r="E44" s="47"/>
      <c r="F44" s="46"/>
      <c r="G44" s="47"/>
      <c r="H44" s="46"/>
      <c r="I44" s="47"/>
      <c r="J44" s="46"/>
      <c r="K44" s="47"/>
      <c r="L44" s="46"/>
      <c r="M44" s="47"/>
      <c r="N44" s="46"/>
      <c r="O44" s="47"/>
      <c r="P44" s="46"/>
      <c r="Q44" s="47"/>
      <c r="R44" s="46"/>
      <c r="S44" s="47"/>
      <c r="T44" s="46"/>
      <c r="U44" s="47"/>
      <c r="V44" s="46"/>
      <c r="W44" s="47"/>
      <c r="X44" s="46"/>
      <c r="Y44" s="47"/>
    </row>
    <row r="45" ht="13.5" thickTop="1"/>
    <row r="46" spans="3:4" ht="12.75">
      <c r="C46" s="61" t="s">
        <v>110</v>
      </c>
      <c r="D46" s="25" t="s">
        <v>150</v>
      </c>
    </row>
  </sheetData>
  <sheetProtection/>
  <printOptions/>
  <pageMargins left="0.7" right="0.7" top="0.75" bottom="0.75" header="0.3" footer="0.3"/>
  <pageSetup fitToHeight="1" fitToWidth="1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6"/>
  <sheetViews>
    <sheetView zoomScale="80" zoomScaleNormal="80" zoomScalePageLayoutView="0" workbookViewId="0" topLeftCell="A1">
      <selection activeCell="K48" sqref="K48"/>
    </sheetView>
  </sheetViews>
  <sheetFormatPr defaultColWidth="9.140625" defaultRowHeight="12.75"/>
  <cols>
    <col min="1" max="1" width="1.28515625" style="0" customWidth="1"/>
    <col min="2" max="2" width="3.28125" style="11" customWidth="1"/>
    <col min="3" max="3" width="20.57421875" style="0" customWidth="1"/>
    <col min="4" max="4" width="5.140625" style="11" customWidth="1"/>
    <col min="5" max="5" width="9.140625" style="14" customWidth="1"/>
    <col min="6" max="6" width="5.140625" style="11" customWidth="1"/>
    <col min="7" max="7" width="8.28125" style="14" customWidth="1"/>
    <col min="8" max="8" width="5.140625" style="11" customWidth="1"/>
    <col min="9" max="9" width="8.28125" style="14" customWidth="1"/>
    <col min="10" max="10" width="5.140625" style="12" customWidth="1"/>
    <col min="11" max="11" width="8.28125" style="14" customWidth="1"/>
    <col min="12" max="12" width="5.140625" style="12" customWidth="1"/>
    <col min="13" max="13" width="8.28125" style="14" customWidth="1"/>
    <col min="14" max="14" width="5.140625" style="12" customWidth="1"/>
    <col min="15" max="15" width="8.28125" style="14" customWidth="1"/>
    <col min="16" max="16" width="5.140625" style="12" customWidth="1"/>
    <col min="17" max="17" width="8.28125" style="14" customWidth="1"/>
    <col min="18" max="18" width="5.140625" style="12" customWidth="1"/>
    <col min="19" max="19" width="8.28125" style="14" customWidth="1"/>
    <col min="20" max="20" width="5.140625" style="12" customWidth="1"/>
    <col min="21" max="21" width="8.28125" style="14" customWidth="1"/>
    <col min="22" max="22" width="5.140625" style="12" hidden="1" customWidth="1"/>
    <col min="23" max="23" width="8.28125" style="14" hidden="1" customWidth="1"/>
    <col min="24" max="24" width="1.1484375" style="0" customWidth="1"/>
    <col min="25" max="25" width="9.28125" style="0" customWidth="1"/>
  </cols>
  <sheetData>
    <row r="1" spans="5:25" ht="12.75">
      <c r="E1" s="11"/>
      <c r="G1" s="11"/>
      <c r="I1" s="11"/>
      <c r="K1" s="11"/>
      <c r="M1" s="11"/>
      <c r="O1" s="11"/>
      <c r="Q1" s="11"/>
      <c r="S1" s="11"/>
      <c r="U1" s="11"/>
      <c r="W1" s="11"/>
      <c r="X1" s="12"/>
      <c r="Y1" s="11"/>
    </row>
    <row r="2" spans="5:25" ht="20.25">
      <c r="E2" s="49"/>
      <c r="G2" s="11"/>
      <c r="I2" s="11"/>
      <c r="K2" s="11"/>
      <c r="M2" s="11"/>
      <c r="O2" s="11"/>
      <c r="Q2" s="11"/>
      <c r="S2" s="11"/>
      <c r="U2" s="11"/>
      <c r="W2" s="11"/>
      <c r="X2" s="12"/>
      <c r="Y2" s="11"/>
    </row>
    <row r="3" spans="5:25" ht="27">
      <c r="E3" s="24" t="s">
        <v>152</v>
      </c>
      <c r="G3" s="11"/>
      <c r="I3" s="11"/>
      <c r="K3" s="11"/>
      <c r="M3" s="11"/>
      <c r="O3" s="11"/>
      <c r="Q3" s="11"/>
      <c r="S3" s="11"/>
      <c r="U3" s="11"/>
      <c r="W3" s="11"/>
      <c r="X3" s="12"/>
      <c r="Y3" s="11"/>
    </row>
    <row r="4" spans="5:25" ht="12.75">
      <c r="E4" s="11"/>
      <c r="G4" s="11"/>
      <c r="I4" s="11"/>
      <c r="K4" s="11"/>
      <c r="M4" s="11"/>
      <c r="O4" s="11"/>
      <c r="Q4" s="11"/>
      <c r="S4" s="11"/>
      <c r="U4" s="11"/>
      <c r="W4" s="11"/>
      <c r="X4" s="12"/>
      <c r="Y4" s="11"/>
    </row>
    <row r="5" spans="5:25" ht="12.75">
      <c r="E5" s="84"/>
      <c r="F5" s="25"/>
      <c r="G5" s="118" t="s">
        <v>155</v>
      </c>
      <c r="I5" s="11"/>
      <c r="K5" s="11"/>
      <c r="M5" s="11"/>
      <c r="O5" s="11"/>
      <c r="Q5" s="11"/>
      <c r="S5" s="11"/>
      <c r="U5" s="11"/>
      <c r="W5" s="11"/>
      <c r="X5" s="12"/>
      <c r="Y5" s="11"/>
    </row>
    <row r="6" spans="5:25" ht="12.75">
      <c r="E6" s="11"/>
      <c r="F6" s="25"/>
      <c r="G6" s="11"/>
      <c r="I6" s="11"/>
      <c r="K6" s="11"/>
      <c r="M6" s="11"/>
      <c r="O6" s="11"/>
      <c r="Q6" s="11"/>
      <c r="S6" s="11"/>
      <c r="U6" s="11"/>
      <c r="W6" s="11"/>
      <c r="X6" s="12"/>
      <c r="Y6" s="11"/>
    </row>
    <row r="7" spans="5:25" ht="13.5" thickBot="1">
      <c r="E7" s="11"/>
      <c r="F7" s="25"/>
      <c r="G7" s="11"/>
      <c r="I7" s="11"/>
      <c r="K7" s="11"/>
      <c r="M7" s="11"/>
      <c r="O7" s="11"/>
      <c r="Q7" s="11"/>
      <c r="S7" s="11"/>
      <c r="U7" s="11"/>
      <c r="W7" s="11"/>
      <c r="X7" s="12"/>
      <c r="Y7" s="11"/>
    </row>
    <row r="8" spans="2:25" ht="13.5" thickTop="1">
      <c r="B8" s="26"/>
      <c r="C8" s="27"/>
      <c r="D8" s="28"/>
      <c r="E8" s="29" t="s">
        <v>13</v>
      </c>
      <c r="F8" s="30"/>
      <c r="G8" s="29" t="s">
        <v>14</v>
      </c>
      <c r="H8" s="30"/>
      <c r="I8" s="29" t="s">
        <v>15</v>
      </c>
      <c r="J8" s="30"/>
      <c r="K8" s="29" t="s">
        <v>16</v>
      </c>
      <c r="L8" s="30"/>
      <c r="M8" s="29" t="s">
        <v>17</v>
      </c>
      <c r="N8" s="30"/>
      <c r="O8" s="29" t="s">
        <v>18</v>
      </c>
      <c r="P8" s="30"/>
      <c r="Q8" s="29" t="s">
        <v>19</v>
      </c>
      <c r="R8" s="30"/>
      <c r="S8" s="29" t="s">
        <v>20</v>
      </c>
      <c r="T8" s="30"/>
      <c r="U8" s="29" t="s">
        <v>30</v>
      </c>
      <c r="V8" s="30"/>
      <c r="W8" s="29" t="s">
        <v>109</v>
      </c>
      <c r="X8" s="30"/>
      <c r="Y8" s="81" t="s">
        <v>36</v>
      </c>
    </row>
    <row r="9" spans="2:25" ht="15.75" customHeight="1" thickBot="1">
      <c r="B9" s="31" t="s">
        <v>21</v>
      </c>
      <c r="C9" s="32" t="s">
        <v>29</v>
      </c>
      <c r="D9" s="33" t="s">
        <v>22</v>
      </c>
      <c r="E9" s="34" t="s">
        <v>23</v>
      </c>
      <c r="F9" s="33" t="s">
        <v>22</v>
      </c>
      <c r="G9" s="34" t="s">
        <v>23</v>
      </c>
      <c r="H9" s="33" t="s">
        <v>22</v>
      </c>
      <c r="I9" s="34" t="s">
        <v>23</v>
      </c>
      <c r="J9" s="33" t="s">
        <v>22</v>
      </c>
      <c r="K9" s="34" t="s">
        <v>23</v>
      </c>
      <c r="L9" s="33" t="s">
        <v>22</v>
      </c>
      <c r="M9" s="34" t="s">
        <v>23</v>
      </c>
      <c r="N9" s="33" t="s">
        <v>22</v>
      </c>
      <c r="O9" s="34" t="s">
        <v>23</v>
      </c>
      <c r="P9" s="33" t="s">
        <v>22</v>
      </c>
      <c r="Q9" s="34" t="s">
        <v>23</v>
      </c>
      <c r="R9" s="33" t="s">
        <v>22</v>
      </c>
      <c r="S9" s="34" t="s">
        <v>23</v>
      </c>
      <c r="T9" s="33" t="s">
        <v>22</v>
      </c>
      <c r="U9" s="34" t="s">
        <v>23</v>
      </c>
      <c r="V9" s="33" t="s">
        <v>22</v>
      </c>
      <c r="W9" s="34" t="s">
        <v>23</v>
      </c>
      <c r="X9" s="33"/>
      <c r="Y9" s="34" t="s">
        <v>35</v>
      </c>
    </row>
    <row r="10" spans="2:25" ht="7.5" customHeight="1" thickTop="1">
      <c r="B10" s="74"/>
      <c r="C10" s="80"/>
      <c r="D10" s="75"/>
      <c r="E10" s="76"/>
      <c r="F10" s="75"/>
      <c r="G10" s="76"/>
      <c r="H10" s="75"/>
      <c r="I10" s="76"/>
      <c r="J10" s="75"/>
      <c r="K10" s="76"/>
      <c r="L10" s="75"/>
      <c r="M10" s="76"/>
      <c r="N10" s="75"/>
      <c r="O10" s="76"/>
      <c r="P10" s="75"/>
      <c r="Q10" s="76"/>
      <c r="R10" s="75"/>
      <c r="S10" s="76"/>
      <c r="T10" s="75"/>
      <c r="U10" s="76"/>
      <c r="V10" s="75"/>
      <c r="W10" s="76"/>
      <c r="X10" s="75"/>
      <c r="Y10" s="76"/>
    </row>
    <row r="11" spans="2:25" ht="12.75" hidden="1">
      <c r="B11" s="92" t="s">
        <v>75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9">
        <f>MAX(E11,G11,I11,K11,M11,O11,Q11,W11,S11)</f>
        <v>0</v>
      </c>
    </row>
    <row r="12" spans="2:25" ht="12.75">
      <c r="B12" s="92" t="s">
        <v>76</v>
      </c>
      <c r="C12" s="36" t="s">
        <v>114</v>
      </c>
      <c r="D12" s="36">
        <v>125</v>
      </c>
      <c r="E12" s="36">
        <v>115.98</v>
      </c>
      <c r="F12" s="36">
        <v>125</v>
      </c>
      <c r="G12" s="36">
        <v>120.15</v>
      </c>
      <c r="H12" s="36">
        <v>125</v>
      </c>
      <c r="I12" s="36">
        <v>121.51</v>
      </c>
      <c r="J12" s="36">
        <v>125</v>
      </c>
      <c r="K12" s="36">
        <v>127.27</v>
      </c>
      <c r="L12" s="36">
        <v>125</v>
      </c>
      <c r="M12" s="36">
        <v>118.26</v>
      </c>
      <c r="N12" s="36">
        <v>125</v>
      </c>
      <c r="O12" s="36">
        <v>128.89</v>
      </c>
      <c r="P12" s="36">
        <v>100</v>
      </c>
      <c r="Q12" s="36">
        <v>136.06</v>
      </c>
      <c r="R12" s="36">
        <v>100</v>
      </c>
      <c r="S12" s="36">
        <v>131.4</v>
      </c>
      <c r="T12" s="36">
        <v>100</v>
      </c>
      <c r="U12" s="36">
        <v>132.22</v>
      </c>
      <c r="V12" s="36"/>
      <c r="W12" s="36"/>
      <c r="X12" s="37"/>
      <c r="Y12" s="39">
        <f>MAX(E12,G12,I12,K12,M12,O12,Q12,W12,S12,U12)</f>
        <v>136.06</v>
      </c>
    </row>
    <row r="13" spans="2:25" ht="12.75" hidden="1">
      <c r="B13" s="92">
        <v>1</v>
      </c>
      <c r="C13" s="89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39">
        <f>MAX(E13,G13,I13,K13,M13,O13,Q13,W13,S13)</f>
        <v>0</v>
      </c>
    </row>
    <row r="14" spans="2:25" ht="12.75" hidden="1">
      <c r="B14" s="92">
        <v>2</v>
      </c>
      <c r="C14" s="90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41"/>
      <c r="Y14" s="39">
        <f>MAX(E14,G14,I14,K14,M14,O14,Q14,W14,S14)</f>
        <v>0</v>
      </c>
    </row>
    <row r="15" spans="2:25" ht="12.75">
      <c r="B15" s="92">
        <v>3</v>
      </c>
      <c r="C15" s="91" t="s">
        <v>138</v>
      </c>
      <c r="D15" s="36">
        <v>150</v>
      </c>
      <c r="E15" s="36">
        <v>151.64</v>
      </c>
      <c r="F15" s="36"/>
      <c r="G15" s="36"/>
      <c r="H15" s="36"/>
      <c r="I15" s="36"/>
      <c r="J15" s="36"/>
      <c r="K15" s="36"/>
      <c r="L15" s="36">
        <v>100</v>
      </c>
      <c r="M15" s="36">
        <v>154.68</v>
      </c>
      <c r="N15" s="36">
        <v>100</v>
      </c>
      <c r="O15" s="36">
        <v>159.67</v>
      </c>
      <c r="P15" s="36"/>
      <c r="Q15" s="36"/>
      <c r="R15" s="36"/>
      <c r="S15" s="36"/>
      <c r="T15" s="36">
        <v>100</v>
      </c>
      <c r="U15" s="36">
        <v>159.39</v>
      </c>
      <c r="V15" s="36"/>
      <c r="W15" s="36"/>
      <c r="X15" s="37"/>
      <c r="Y15" s="39">
        <f aca="true" t="shared" si="0" ref="Y15:Y22">MAX(E15,G15,I15,K15,M15,O15,Q15,W15,S15,U15)</f>
        <v>159.67</v>
      </c>
    </row>
    <row r="16" spans="2:25" ht="12.75">
      <c r="B16" s="92">
        <v>4</v>
      </c>
      <c r="C16" s="89" t="s">
        <v>140</v>
      </c>
      <c r="D16" s="36">
        <v>175</v>
      </c>
      <c r="E16" s="36">
        <v>216.83</v>
      </c>
      <c r="F16" s="36">
        <v>175</v>
      </c>
      <c r="G16" s="36">
        <v>216.87</v>
      </c>
      <c r="H16" s="36">
        <v>150</v>
      </c>
      <c r="I16" s="36">
        <v>212.03</v>
      </c>
      <c r="J16" s="36">
        <v>125</v>
      </c>
      <c r="K16" s="36">
        <v>224.58</v>
      </c>
      <c r="L16" s="36"/>
      <c r="M16" s="36"/>
      <c r="N16" s="36"/>
      <c r="O16" s="36"/>
      <c r="P16" s="36">
        <v>100</v>
      </c>
      <c r="Q16" s="36">
        <v>210.7</v>
      </c>
      <c r="R16" s="36"/>
      <c r="S16" s="36"/>
      <c r="T16" s="36"/>
      <c r="U16" s="36"/>
      <c r="V16" s="36"/>
      <c r="W16" s="36"/>
      <c r="X16" s="41"/>
      <c r="Y16" s="39">
        <f t="shared" si="0"/>
        <v>224.58</v>
      </c>
    </row>
    <row r="17" spans="2:25" ht="12.75">
      <c r="B17" s="92">
        <v>5</v>
      </c>
      <c r="C17" s="89" t="s">
        <v>88</v>
      </c>
      <c r="D17" s="36">
        <v>125</v>
      </c>
      <c r="E17" s="36">
        <v>238.69</v>
      </c>
      <c r="F17" s="36">
        <v>125</v>
      </c>
      <c r="G17" s="36">
        <v>241.75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39">
        <f t="shared" si="0"/>
        <v>241.75</v>
      </c>
    </row>
    <row r="18" spans="2:25" ht="12.75">
      <c r="B18" s="92">
        <v>6</v>
      </c>
      <c r="C18" s="90" t="s">
        <v>92</v>
      </c>
      <c r="D18" s="36">
        <v>125</v>
      </c>
      <c r="E18" s="36">
        <v>212.12</v>
      </c>
      <c r="F18" s="36"/>
      <c r="G18" s="36"/>
      <c r="H18" s="36">
        <v>125</v>
      </c>
      <c r="I18" s="36">
        <v>214.36</v>
      </c>
      <c r="J18" s="36">
        <v>125</v>
      </c>
      <c r="K18" s="36">
        <v>214.6</v>
      </c>
      <c r="L18" s="36">
        <v>125</v>
      </c>
      <c r="M18" s="36">
        <v>224.23</v>
      </c>
      <c r="N18" s="36">
        <v>125</v>
      </c>
      <c r="O18" s="36">
        <v>218.76</v>
      </c>
      <c r="P18" s="36"/>
      <c r="Q18" s="36"/>
      <c r="R18" s="36"/>
      <c r="S18" s="36"/>
      <c r="T18" s="36"/>
      <c r="U18" s="36"/>
      <c r="V18" s="36"/>
      <c r="W18" s="36"/>
      <c r="X18" s="41"/>
      <c r="Y18" s="39">
        <f t="shared" si="0"/>
        <v>224.23</v>
      </c>
    </row>
    <row r="19" spans="2:25" ht="12.75">
      <c r="B19" s="92">
        <v>7</v>
      </c>
      <c r="C19" s="91" t="s">
        <v>93</v>
      </c>
      <c r="D19" s="36">
        <v>125</v>
      </c>
      <c r="E19" s="36">
        <v>185.79</v>
      </c>
      <c r="F19" s="36"/>
      <c r="G19" s="36"/>
      <c r="H19" s="36">
        <v>125</v>
      </c>
      <c r="I19" s="36">
        <v>191</v>
      </c>
      <c r="J19" s="36"/>
      <c r="K19" s="36"/>
      <c r="L19" s="36">
        <v>100</v>
      </c>
      <c r="M19" s="36">
        <v>192.01</v>
      </c>
      <c r="N19" s="36">
        <v>100</v>
      </c>
      <c r="O19" s="36">
        <v>194.49</v>
      </c>
      <c r="P19" s="36"/>
      <c r="Q19" s="36"/>
      <c r="R19" s="36">
        <v>125</v>
      </c>
      <c r="S19" s="36">
        <v>190.09</v>
      </c>
      <c r="T19" s="36">
        <v>125</v>
      </c>
      <c r="U19" s="36">
        <v>188.35</v>
      </c>
      <c r="V19" s="36"/>
      <c r="W19" s="36"/>
      <c r="X19" s="37"/>
      <c r="Y19" s="39">
        <f t="shared" si="0"/>
        <v>194.49</v>
      </c>
    </row>
    <row r="20" spans="2:25" ht="12.75">
      <c r="B20" s="92">
        <v>8</v>
      </c>
      <c r="C20" s="89" t="s">
        <v>156</v>
      </c>
      <c r="D20" s="36">
        <v>125</v>
      </c>
      <c r="E20" s="36">
        <v>201.14</v>
      </c>
      <c r="F20" s="36">
        <v>175</v>
      </c>
      <c r="G20" s="36">
        <v>188.87</v>
      </c>
      <c r="H20" s="36">
        <v>150</v>
      </c>
      <c r="I20" s="36">
        <v>188.33</v>
      </c>
      <c r="J20" s="36"/>
      <c r="K20" s="36"/>
      <c r="L20" s="36"/>
      <c r="M20" s="36"/>
      <c r="N20" s="36">
        <v>175</v>
      </c>
      <c r="O20" s="36">
        <v>180.96</v>
      </c>
      <c r="P20" s="36">
        <v>150</v>
      </c>
      <c r="Q20" s="36">
        <v>175.56</v>
      </c>
      <c r="R20" s="36">
        <v>100</v>
      </c>
      <c r="S20" s="36">
        <v>177.22</v>
      </c>
      <c r="T20" s="36"/>
      <c r="U20" s="36"/>
      <c r="V20" s="36"/>
      <c r="W20" s="36"/>
      <c r="X20" s="41"/>
      <c r="Y20" s="39">
        <f t="shared" si="0"/>
        <v>201.14</v>
      </c>
    </row>
    <row r="21" spans="2:25" ht="12.75">
      <c r="B21" s="92">
        <v>9</v>
      </c>
      <c r="C21" s="89" t="s">
        <v>112</v>
      </c>
      <c r="D21" s="36">
        <v>125</v>
      </c>
      <c r="E21" s="36">
        <v>213.46</v>
      </c>
      <c r="F21" s="36"/>
      <c r="G21" s="36"/>
      <c r="H21" s="36"/>
      <c r="I21" s="36"/>
      <c r="J21" s="36"/>
      <c r="K21" s="36"/>
      <c r="L21" s="36">
        <v>125</v>
      </c>
      <c r="M21" s="36">
        <v>207.94</v>
      </c>
      <c r="N21" s="36">
        <v>125</v>
      </c>
      <c r="O21" s="36">
        <v>208.4</v>
      </c>
      <c r="P21" s="36"/>
      <c r="Q21" s="36"/>
      <c r="R21" s="36"/>
      <c r="S21" s="36"/>
      <c r="T21" s="36">
        <v>125</v>
      </c>
      <c r="U21" s="36">
        <v>214.82</v>
      </c>
      <c r="V21" s="36"/>
      <c r="W21" s="36"/>
      <c r="X21" s="37"/>
      <c r="Y21" s="39">
        <f t="shared" si="0"/>
        <v>214.82</v>
      </c>
    </row>
    <row r="22" spans="2:25" ht="12.75">
      <c r="B22" s="92">
        <v>10</v>
      </c>
      <c r="C22" s="90" t="s">
        <v>94</v>
      </c>
      <c r="D22" s="36">
        <v>150</v>
      </c>
      <c r="E22" s="36">
        <v>199.66</v>
      </c>
      <c r="F22" s="36">
        <v>150</v>
      </c>
      <c r="G22" s="36">
        <v>197.89</v>
      </c>
      <c r="H22" s="36">
        <v>150</v>
      </c>
      <c r="I22" s="36">
        <v>200.74</v>
      </c>
      <c r="J22" s="36">
        <v>150</v>
      </c>
      <c r="K22" s="36">
        <v>199.82</v>
      </c>
      <c r="L22" s="36"/>
      <c r="M22" s="36"/>
      <c r="N22" s="36">
        <v>150</v>
      </c>
      <c r="O22" s="36">
        <v>207.56</v>
      </c>
      <c r="P22" s="36"/>
      <c r="Q22" s="36"/>
      <c r="R22" s="36"/>
      <c r="S22" s="36"/>
      <c r="T22" s="36"/>
      <c r="U22" s="36"/>
      <c r="V22" s="36"/>
      <c r="W22" s="36"/>
      <c r="X22" s="41"/>
      <c r="Y22" s="39">
        <f t="shared" si="0"/>
        <v>207.56</v>
      </c>
    </row>
    <row r="23" spans="2:25" ht="12.75" hidden="1">
      <c r="B23" s="92">
        <v>11</v>
      </c>
      <c r="C23" s="91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39">
        <f>MAX(E23,G23,I23,K23,M23,O23,Q23,W23,S23)</f>
        <v>0</v>
      </c>
    </row>
    <row r="24" spans="2:25" ht="12.75" hidden="1">
      <c r="B24" s="92">
        <v>12</v>
      </c>
      <c r="C24" s="91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1"/>
      <c r="Y24" s="39">
        <f>MAX(E24,G24,I24,K24,M24,O24,Q24,W24,S24)</f>
        <v>0</v>
      </c>
    </row>
    <row r="25" spans="2:25" ht="12.75" hidden="1">
      <c r="B25" s="92">
        <v>13</v>
      </c>
      <c r="C25" s="9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9">
        <f>MAX(E25,G25,I25,K25,M25,O25,Q25,W25,S25)</f>
        <v>0</v>
      </c>
    </row>
    <row r="26" spans="2:25" ht="12.75" hidden="1">
      <c r="B26" s="92">
        <v>14</v>
      </c>
      <c r="C26" s="89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41"/>
      <c r="Y26" s="39">
        <f>MAX(E26,G26,I26,K26,M26,O26,Q26,W26,S26)</f>
        <v>0</v>
      </c>
    </row>
    <row r="27" spans="2:25" ht="6.75" customHeight="1">
      <c r="B27" s="92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8"/>
    </row>
    <row r="28" spans="2:25" ht="12.75" hidden="1">
      <c r="B28" s="92" t="s">
        <v>45</v>
      </c>
      <c r="C28" s="8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7"/>
      <c r="Y28" s="39">
        <f>MAX(E28,G28,I28,K28,M28,O28,Q28,W28,S28)</f>
        <v>0</v>
      </c>
    </row>
    <row r="29" spans="2:25" ht="12.75" hidden="1">
      <c r="B29" s="92" t="s">
        <v>46</v>
      </c>
      <c r="C29" s="89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9">
        <f>MAX(E29,G29,I29,K29,M29,O29,Q29,W29,S29)</f>
        <v>0</v>
      </c>
    </row>
    <row r="30" spans="2:25" ht="12.75">
      <c r="B30" s="92">
        <v>15</v>
      </c>
      <c r="C30" s="89" t="s">
        <v>137</v>
      </c>
      <c r="D30" s="36">
        <v>125</v>
      </c>
      <c r="E30" s="36">
        <v>137.56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  <c r="Y30" s="39">
        <f aca="true" t="shared" si="1" ref="Y30:Y37">MAX(E30,G30,I30,K30,M30,O30,Q30,W30,S30,U30)</f>
        <v>137.56</v>
      </c>
    </row>
    <row r="31" spans="2:25" ht="12.75">
      <c r="B31" s="92">
        <v>16</v>
      </c>
      <c r="C31" s="90" t="s">
        <v>97</v>
      </c>
      <c r="D31" s="36"/>
      <c r="E31" s="36"/>
      <c r="F31" s="36">
        <v>100</v>
      </c>
      <c r="G31" s="36">
        <v>210.96</v>
      </c>
      <c r="H31" s="36"/>
      <c r="I31" s="36"/>
      <c r="J31" s="36"/>
      <c r="K31" s="36"/>
      <c r="L31" s="36">
        <v>100</v>
      </c>
      <c r="M31" s="36">
        <v>204.21</v>
      </c>
      <c r="N31" s="36">
        <v>100</v>
      </c>
      <c r="O31" s="36">
        <v>206.9</v>
      </c>
      <c r="P31" s="36"/>
      <c r="Q31" s="36"/>
      <c r="R31" s="36"/>
      <c r="S31" s="36"/>
      <c r="T31" s="36">
        <v>100</v>
      </c>
      <c r="U31" s="36">
        <v>209.89</v>
      </c>
      <c r="V31" s="36"/>
      <c r="W31" s="36"/>
      <c r="X31" s="41"/>
      <c r="Y31" s="39">
        <f t="shared" si="1"/>
        <v>210.96</v>
      </c>
    </row>
    <row r="32" spans="2:25" ht="12.75">
      <c r="B32" s="92">
        <v>17</v>
      </c>
      <c r="C32" s="91" t="s">
        <v>142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>
        <v>100</v>
      </c>
      <c r="O32" s="36">
        <v>165.46</v>
      </c>
      <c r="P32" s="36"/>
      <c r="Q32" s="36"/>
      <c r="R32" s="36"/>
      <c r="S32" s="36"/>
      <c r="T32" s="36">
        <v>100</v>
      </c>
      <c r="U32" s="36">
        <v>163.34</v>
      </c>
      <c r="V32" s="36"/>
      <c r="W32" s="36"/>
      <c r="X32" s="37"/>
      <c r="Y32" s="39">
        <f t="shared" si="1"/>
        <v>165.46</v>
      </c>
    </row>
    <row r="33" spans="2:25" ht="12.75">
      <c r="B33" s="92">
        <v>18</v>
      </c>
      <c r="C33" s="89" t="s">
        <v>124</v>
      </c>
      <c r="D33" s="36"/>
      <c r="E33" s="36"/>
      <c r="F33" s="36"/>
      <c r="G33" s="36"/>
      <c r="H33" s="36">
        <v>150</v>
      </c>
      <c r="I33" s="36">
        <v>142.02</v>
      </c>
      <c r="J33" s="36"/>
      <c r="K33" s="36"/>
      <c r="L33" s="36"/>
      <c r="M33" s="36"/>
      <c r="N33" s="36"/>
      <c r="O33" s="36"/>
      <c r="P33" s="36">
        <v>125</v>
      </c>
      <c r="Q33" s="36">
        <v>154.62</v>
      </c>
      <c r="R33" s="36">
        <v>125</v>
      </c>
      <c r="S33" s="36">
        <v>146.91</v>
      </c>
      <c r="T33" s="36">
        <v>100</v>
      </c>
      <c r="U33" s="36">
        <v>169.36</v>
      </c>
      <c r="V33" s="36"/>
      <c r="W33" s="36"/>
      <c r="X33" s="41"/>
      <c r="Y33" s="39">
        <f t="shared" si="1"/>
        <v>169.36</v>
      </c>
    </row>
    <row r="34" spans="2:25" ht="12.75">
      <c r="B34" s="92">
        <v>19</v>
      </c>
      <c r="C34" s="89" t="s">
        <v>96</v>
      </c>
      <c r="D34" s="36">
        <v>150</v>
      </c>
      <c r="E34" s="36">
        <v>192.56</v>
      </c>
      <c r="F34" s="36">
        <v>150</v>
      </c>
      <c r="G34" s="36">
        <v>197.47</v>
      </c>
      <c r="H34" s="36"/>
      <c r="I34" s="36"/>
      <c r="J34" s="36"/>
      <c r="K34" s="36"/>
      <c r="L34" s="36"/>
      <c r="M34" s="36"/>
      <c r="N34" s="36"/>
      <c r="O34" s="36"/>
      <c r="P34" s="36">
        <v>150</v>
      </c>
      <c r="Q34" s="36">
        <v>198.64</v>
      </c>
      <c r="R34" s="36"/>
      <c r="S34" s="36"/>
      <c r="T34" s="36"/>
      <c r="U34" s="36"/>
      <c r="V34" s="36"/>
      <c r="W34" s="36"/>
      <c r="X34" s="37"/>
      <c r="Y34" s="39">
        <f t="shared" si="1"/>
        <v>198.64</v>
      </c>
    </row>
    <row r="35" spans="2:25" ht="12.75">
      <c r="B35" s="92">
        <v>20</v>
      </c>
      <c r="C35" s="89" t="s">
        <v>113</v>
      </c>
      <c r="D35" s="36">
        <v>125</v>
      </c>
      <c r="E35" s="36">
        <v>177.63</v>
      </c>
      <c r="F35" s="36">
        <v>125</v>
      </c>
      <c r="G35" s="36">
        <v>186.01</v>
      </c>
      <c r="H35" s="36"/>
      <c r="I35" s="36"/>
      <c r="J35" s="36"/>
      <c r="K35" s="36"/>
      <c r="L35" s="36">
        <v>125</v>
      </c>
      <c r="M35" s="36">
        <v>176.02</v>
      </c>
      <c r="N35" s="36">
        <v>125</v>
      </c>
      <c r="O35" s="36">
        <v>183.61</v>
      </c>
      <c r="P35" s="36"/>
      <c r="Q35" s="36"/>
      <c r="R35" s="36">
        <v>100</v>
      </c>
      <c r="S35" s="36">
        <v>180.45</v>
      </c>
      <c r="T35" s="36">
        <v>125</v>
      </c>
      <c r="U35" s="36">
        <v>188.73</v>
      </c>
      <c r="V35" s="36"/>
      <c r="W35" s="36"/>
      <c r="X35" s="41"/>
      <c r="Y35" s="39">
        <f t="shared" si="1"/>
        <v>188.73</v>
      </c>
    </row>
    <row r="36" spans="2:25" ht="12.75">
      <c r="B36" s="92">
        <v>21</v>
      </c>
      <c r="C36" s="89" t="s">
        <v>90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  <c r="Y36" s="39">
        <f t="shared" si="1"/>
        <v>0</v>
      </c>
    </row>
    <row r="37" spans="2:25" ht="12.75">
      <c r="B37" s="92">
        <v>22</v>
      </c>
      <c r="C37" s="90" t="s">
        <v>159</v>
      </c>
      <c r="D37" s="36">
        <v>150</v>
      </c>
      <c r="E37" s="36">
        <v>171.11</v>
      </c>
      <c r="F37" s="36"/>
      <c r="G37" s="36"/>
      <c r="H37" s="36"/>
      <c r="I37" s="36"/>
      <c r="J37" s="36"/>
      <c r="K37" s="36"/>
      <c r="L37" s="36">
        <v>100</v>
      </c>
      <c r="M37" s="36">
        <v>183.46</v>
      </c>
      <c r="N37" s="36">
        <v>100</v>
      </c>
      <c r="O37" s="36">
        <v>181.15</v>
      </c>
      <c r="P37" s="36">
        <v>100</v>
      </c>
      <c r="Q37" s="36">
        <v>181.46</v>
      </c>
      <c r="R37" s="36"/>
      <c r="S37" s="36"/>
      <c r="T37" s="36"/>
      <c r="U37" s="36"/>
      <c r="V37" s="36"/>
      <c r="W37" s="36"/>
      <c r="X37" s="41"/>
      <c r="Y37" s="39">
        <f t="shared" si="1"/>
        <v>183.46</v>
      </c>
    </row>
    <row r="38" spans="2:25" ht="12.75" hidden="1">
      <c r="B38" s="92">
        <v>23</v>
      </c>
      <c r="C38" s="91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9">
        <f aca="true" t="shared" si="2" ref="Y38:Y43">MAX(E38,G38,I38,K38,M38,O38,Q38,W38,S38)</f>
        <v>0</v>
      </c>
    </row>
    <row r="39" spans="2:25" ht="12.75" hidden="1">
      <c r="B39" s="92">
        <v>24</v>
      </c>
      <c r="C39" s="89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41"/>
      <c r="Y39" s="39">
        <f t="shared" si="2"/>
        <v>0</v>
      </c>
    </row>
    <row r="40" spans="2:25" ht="12.75" hidden="1">
      <c r="B40" s="92">
        <v>25</v>
      </c>
      <c r="C40" s="89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7"/>
      <c r="Y40" s="39">
        <f t="shared" si="2"/>
        <v>0</v>
      </c>
    </row>
    <row r="41" spans="2:25" ht="12.75" hidden="1">
      <c r="B41" s="92">
        <v>26</v>
      </c>
      <c r="C41" s="91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  <c r="Y41" s="39">
        <f t="shared" si="2"/>
        <v>0</v>
      </c>
    </row>
    <row r="42" spans="2:25" ht="12.75" hidden="1">
      <c r="B42" s="92">
        <v>27</v>
      </c>
      <c r="C42" s="89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41"/>
      <c r="Y42" s="39">
        <f t="shared" si="2"/>
        <v>0</v>
      </c>
    </row>
    <row r="43" spans="2:25" ht="12.75" hidden="1">
      <c r="B43" s="92">
        <v>28</v>
      </c>
      <c r="C43" s="89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7"/>
      <c r="Y43" s="39">
        <f t="shared" si="2"/>
        <v>0</v>
      </c>
    </row>
    <row r="44" spans="2:25" ht="8.25" customHeight="1" thickBot="1">
      <c r="B44" s="44"/>
      <c r="C44" s="45"/>
      <c r="D44" s="46"/>
      <c r="E44" s="47"/>
      <c r="F44" s="46"/>
      <c r="G44" s="47"/>
      <c r="H44" s="46"/>
      <c r="I44" s="47"/>
      <c r="J44" s="46"/>
      <c r="K44" s="47"/>
      <c r="L44" s="46"/>
      <c r="M44" s="47"/>
      <c r="N44" s="46"/>
      <c r="O44" s="47"/>
      <c r="P44" s="46"/>
      <c r="Q44" s="47"/>
      <c r="R44" s="46"/>
      <c r="S44" s="47"/>
      <c r="T44" s="46"/>
      <c r="U44" s="47"/>
      <c r="V44" s="46"/>
      <c r="W44" s="47"/>
      <c r="X44" s="46"/>
      <c r="Y44" s="47"/>
    </row>
    <row r="45" ht="13.5" thickTop="1"/>
    <row r="46" spans="3:4" ht="12.75">
      <c r="C46" s="61" t="s">
        <v>110</v>
      </c>
      <c r="D46" s="25" t="s">
        <v>157</v>
      </c>
    </row>
  </sheetData>
  <sheetProtection selectLockedCells="1" selectUnlockedCells="1"/>
  <printOptions gridLines="1"/>
  <pageMargins left="0.3597222222222222" right="0.5" top="0.9840277777777777" bottom="0.9840277777777777" header="0.5118055555555555" footer="0.5118055555555555"/>
  <pageSetup fitToHeight="1" fitToWidth="1" horizontalDpi="300" verticalDpi="3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8"/>
  <sheetViews>
    <sheetView tabSelected="1" zoomScale="99" zoomScaleNormal="99" zoomScalePageLayoutView="0" workbookViewId="0" topLeftCell="A3">
      <selection activeCell="AA16" sqref="AA16"/>
    </sheetView>
  </sheetViews>
  <sheetFormatPr defaultColWidth="9.140625" defaultRowHeight="12.75"/>
  <cols>
    <col min="1" max="1" width="1.28515625" style="0" customWidth="1"/>
    <col min="2" max="2" width="3.28125" style="11" customWidth="1"/>
    <col min="3" max="3" width="20.421875" style="0" customWidth="1"/>
    <col min="4" max="4" width="5.140625" style="11" customWidth="1"/>
    <col min="5" max="5" width="8.28125" style="14" customWidth="1"/>
    <col min="6" max="6" width="5.140625" style="11" customWidth="1"/>
    <col min="7" max="7" width="8.28125" style="14" customWidth="1"/>
    <col min="8" max="8" width="5.140625" style="11" customWidth="1"/>
    <col min="9" max="9" width="8.28125" style="14" customWidth="1"/>
    <col min="10" max="10" width="5.140625" style="12" customWidth="1"/>
    <col min="11" max="11" width="8.28125" style="14" customWidth="1"/>
    <col min="12" max="12" width="5.140625" style="12" customWidth="1"/>
    <col min="13" max="13" width="8.28125" style="14" customWidth="1"/>
    <col min="14" max="14" width="5.140625" style="12" customWidth="1"/>
    <col min="15" max="15" width="8.28125" style="14" customWidth="1"/>
    <col min="16" max="16" width="5.140625" style="12" customWidth="1"/>
    <col min="17" max="17" width="8.28125" style="14" customWidth="1"/>
    <col min="18" max="18" width="5.140625" style="12" customWidth="1"/>
    <col min="19" max="19" width="8.28125" style="14" customWidth="1"/>
    <col min="20" max="20" width="5.140625" style="12" customWidth="1"/>
    <col min="21" max="21" width="8.28125" style="14" customWidth="1"/>
    <col min="22" max="22" width="5.140625" style="12" customWidth="1"/>
    <col min="23" max="23" width="8.28125" style="14" customWidth="1"/>
    <col min="24" max="24" width="3.140625" style="14" customWidth="1"/>
    <col min="25" max="25" width="7.421875" style="14" customWidth="1"/>
    <col min="26" max="26" width="5.140625" style="12" customWidth="1"/>
    <col min="27" max="27" width="8.28125" style="14" customWidth="1"/>
  </cols>
  <sheetData>
    <row r="1" spans="5:27" ht="12.75">
      <c r="E1" s="11"/>
      <c r="G1" s="11"/>
      <c r="I1" s="11"/>
      <c r="K1" s="11"/>
      <c r="M1" s="11"/>
      <c r="O1" s="11"/>
      <c r="Q1" s="11"/>
      <c r="S1" s="11"/>
      <c r="U1" s="11"/>
      <c r="W1" s="11"/>
      <c r="X1" s="11"/>
      <c r="Y1" s="11"/>
      <c r="AA1" s="11"/>
    </row>
    <row r="2" spans="5:27" ht="20.25">
      <c r="E2" s="11"/>
      <c r="F2" s="49"/>
      <c r="G2" s="11"/>
      <c r="I2" s="11"/>
      <c r="K2" s="11"/>
      <c r="M2" s="11"/>
      <c r="O2" s="11"/>
      <c r="Q2" s="11"/>
      <c r="S2" s="11"/>
      <c r="U2" s="11"/>
      <c r="W2" s="11"/>
      <c r="X2" s="11"/>
      <c r="Y2" s="11"/>
      <c r="AA2" s="11"/>
    </row>
    <row r="3" spans="4:27" ht="27">
      <c r="D3" s="24" t="s">
        <v>33</v>
      </c>
      <c r="E3" s="11"/>
      <c r="F3" s="57"/>
      <c r="G3" s="11"/>
      <c r="I3" s="11"/>
      <c r="K3" s="11"/>
      <c r="M3" s="11"/>
      <c r="O3" s="11"/>
      <c r="Q3" s="11"/>
      <c r="S3" s="11"/>
      <c r="U3" s="11"/>
      <c r="W3" s="11"/>
      <c r="X3" s="11"/>
      <c r="Y3" s="11"/>
      <c r="AA3" s="11"/>
    </row>
    <row r="4" spans="5:27" ht="12.75">
      <c r="E4" s="11"/>
      <c r="G4" s="11"/>
      <c r="I4" s="11"/>
      <c r="K4" s="11"/>
      <c r="M4" s="11"/>
      <c r="O4" s="11"/>
      <c r="Q4" s="11"/>
      <c r="S4" s="11"/>
      <c r="U4" s="11"/>
      <c r="W4" s="11"/>
      <c r="X4" s="11"/>
      <c r="Y4" s="11"/>
      <c r="AA4" s="11"/>
    </row>
    <row r="5" spans="5:27" ht="18">
      <c r="E5" s="59"/>
      <c r="F5" s="51"/>
      <c r="G5" s="94" t="s">
        <v>158</v>
      </c>
      <c r="H5" s="52"/>
      <c r="I5" s="11"/>
      <c r="K5" s="56"/>
      <c r="M5" s="11"/>
      <c r="O5" s="11"/>
      <c r="Q5" s="11"/>
      <c r="S5" s="11"/>
      <c r="U5" s="11"/>
      <c r="W5" s="11"/>
      <c r="X5" s="11"/>
      <c r="Y5" s="11"/>
      <c r="AA5" s="11"/>
    </row>
    <row r="6" spans="5:27" ht="12.75">
      <c r="E6" s="11"/>
      <c r="F6" s="25"/>
      <c r="G6" s="11"/>
      <c r="I6" s="11"/>
      <c r="K6" s="11"/>
      <c r="M6" s="11"/>
      <c r="O6" s="11"/>
      <c r="Q6" s="11"/>
      <c r="S6" s="11"/>
      <c r="U6" s="11"/>
      <c r="W6" s="11"/>
      <c r="X6" s="11"/>
      <c r="Y6" s="11"/>
      <c r="AA6" s="11"/>
    </row>
    <row r="7" spans="5:27" ht="13.5" thickBot="1">
      <c r="E7" s="11"/>
      <c r="F7" s="25"/>
      <c r="G7" s="11"/>
      <c r="I7" s="11"/>
      <c r="K7" s="11"/>
      <c r="M7" s="11"/>
      <c r="O7" s="11"/>
      <c r="Q7" s="11"/>
      <c r="S7" s="11"/>
      <c r="U7" s="11"/>
      <c r="W7" s="11"/>
      <c r="X7" s="11"/>
      <c r="Y7" s="11"/>
      <c r="AA7" s="11"/>
    </row>
    <row r="8" spans="2:27" ht="13.5" thickTop="1">
      <c r="B8" s="26"/>
      <c r="C8" s="27"/>
      <c r="D8" s="28"/>
      <c r="E8" s="29" t="s">
        <v>13</v>
      </c>
      <c r="F8" s="30"/>
      <c r="G8" s="29" t="s">
        <v>14</v>
      </c>
      <c r="H8" s="30"/>
      <c r="I8" s="29" t="s">
        <v>15</v>
      </c>
      <c r="J8" s="30"/>
      <c r="K8" s="29" t="s">
        <v>16</v>
      </c>
      <c r="L8" s="30"/>
      <c r="M8" s="29" t="s">
        <v>17</v>
      </c>
      <c r="N8" s="30"/>
      <c r="O8" s="29" t="s">
        <v>18</v>
      </c>
      <c r="P8" s="30"/>
      <c r="Q8" s="29" t="s">
        <v>19</v>
      </c>
      <c r="R8" s="30"/>
      <c r="S8" s="29" t="s">
        <v>20</v>
      </c>
      <c r="T8" s="30"/>
      <c r="U8" s="29" t="s">
        <v>30</v>
      </c>
      <c r="V8" s="30"/>
      <c r="W8" s="29" t="s">
        <v>109</v>
      </c>
      <c r="X8" s="30"/>
      <c r="Y8" s="81" t="s">
        <v>36</v>
      </c>
      <c r="Z8"/>
      <c r="AA8"/>
    </row>
    <row r="9" spans="2:27" ht="15.75" customHeight="1" thickBot="1">
      <c r="B9" s="31" t="s">
        <v>21</v>
      </c>
      <c r="C9" s="32" t="s">
        <v>29</v>
      </c>
      <c r="D9" s="33" t="s">
        <v>22</v>
      </c>
      <c r="E9" s="34" t="s">
        <v>23</v>
      </c>
      <c r="F9" s="33" t="s">
        <v>22</v>
      </c>
      <c r="G9" s="34" t="s">
        <v>23</v>
      </c>
      <c r="H9" s="33" t="s">
        <v>22</v>
      </c>
      <c r="I9" s="34" t="s">
        <v>23</v>
      </c>
      <c r="J9" s="33" t="s">
        <v>22</v>
      </c>
      <c r="K9" s="34" t="s">
        <v>23</v>
      </c>
      <c r="L9" s="33" t="s">
        <v>22</v>
      </c>
      <c r="M9" s="34" t="s">
        <v>23</v>
      </c>
      <c r="N9" s="33" t="s">
        <v>22</v>
      </c>
      <c r="O9" s="34" t="s">
        <v>23</v>
      </c>
      <c r="P9" s="33" t="s">
        <v>22</v>
      </c>
      <c r="Q9" s="34" t="s">
        <v>23</v>
      </c>
      <c r="R9" s="33" t="s">
        <v>22</v>
      </c>
      <c r="S9" s="34" t="s">
        <v>23</v>
      </c>
      <c r="T9" s="33" t="s">
        <v>22</v>
      </c>
      <c r="U9" s="34" t="s">
        <v>23</v>
      </c>
      <c r="V9" s="33" t="s">
        <v>22</v>
      </c>
      <c r="W9" s="34" t="s">
        <v>23</v>
      </c>
      <c r="X9" s="33"/>
      <c r="Y9" s="34" t="s">
        <v>35</v>
      </c>
      <c r="Z9"/>
      <c r="AA9"/>
    </row>
    <row r="10" spans="2:27" ht="7.5" customHeight="1" thickTop="1">
      <c r="B10" s="74"/>
      <c r="C10" s="80"/>
      <c r="D10" s="75"/>
      <c r="E10" s="76"/>
      <c r="F10" s="75"/>
      <c r="G10" s="76"/>
      <c r="H10" s="75"/>
      <c r="I10" s="76"/>
      <c r="J10" s="75"/>
      <c r="K10" s="76"/>
      <c r="L10" s="75"/>
      <c r="M10" s="76"/>
      <c r="N10" s="75"/>
      <c r="O10" s="76"/>
      <c r="P10" s="75"/>
      <c r="Q10" s="76"/>
      <c r="R10" s="75"/>
      <c r="S10" s="76"/>
      <c r="T10" s="75"/>
      <c r="U10" s="76"/>
      <c r="V10" s="75"/>
      <c r="W10" s="76"/>
      <c r="X10" s="75"/>
      <c r="Y10" s="76"/>
      <c r="Z10"/>
      <c r="AA10"/>
    </row>
    <row r="11" spans="2:27" ht="12.75" hidden="1">
      <c r="B11" s="92" t="s">
        <v>75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9"/>
      <c r="Z11"/>
      <c r="AA11"/>
    </row>
    <row r="12" spans="2:27" ht="12.75">
      <c r="B12" s="92" t="s">
        <v>75</v>
      </c>
      <c r="C12" s="36" t="s">
        <v>114</v>
      </c>
      <c r="D12" s="36">
        <v>125</v>
      </c>
      <c r="E12" s="36">
        <v>126.43</v>
      </c>
      <c r="F12" s="36">
        <v>125</v>
      </c>
      <c r="G12" s="36">
        <v>130.63</v>
      </c>
      <c r="H12" s="36">
        <v>125</v>
      </c>
      <c r="I12" s="36">
        <v>123.74</v>
      </c>
      <c r="J12" s="36">
        <v>100</v>
      </c>
      <c r="K12" s="36">
        <v>127.12</v>
      </c>
      <c r="L12" s="36">
        <v>100</v>
      </c>
      <c r="M12" s="36">
        <v>135.41</v>
      </c>
      <c r="N12" s="36">
        <v>100</v>
      </c>
      <c r="O12" s="36">
        <v>129.32</v>
      </c>
      <c r="P12" s="36"/>
      <c r="Q12" s="36"/>
      <c r="R12" s="36"/>
      <c r="S12" s="36"/>
      <c r="T12" s="36"/>
      <c r="U12" s="36"/>
      <c r="V12" s="36">
        <v>100</v>
      </c>
      <c r="W12" s="36">
        <v>130.72</v>
      </c>
      <c r="X12" s="37"/>
      <c r="Y12" s="39">
        <f aca="true" t="shared" si="0" ref="Y12:Y45">MAX(E12,G12,I12,K12,M12,O12,Q12,W12,S12,U12)</f>
        <v>135.41</v>
      </c>
      <c r="Z12"/>
      <c r="AA12"/>
    </row>
    <row r="13" spans="2:27" ht="12.75">
      <c r="B13" s="92" t="s">
        <v>76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39">
        <f>MAX(E13,G13,I13,K13,M13,O13,Q13,W13,S13,U13)</f>
        <v>0</v>
      </c>
      <c r="Z13"/>
      <c r="AA13"/>
    </row>
    <row r="14" spans="2:27" ht="12.75">
      <c r="B14" s="92">
        <v>1</v>
      </c>
      <c r="C14" s="89" t="s">
        <v>137</v>
      </c>
      <c r="D14" s="36">
        <v>125</v>
      </c>
      <c r="E14" s="36">
        <v>117.95</v>
      </c>
      <c r="F14" s="36">
        <v>125</v>
      </c>
      <c r="G14" s="36">
        <v>121.59</v>
      </c>
      <c r="H14" s="36">
        <v>125</v>
      </c>
      <c r="I14" s="36">
        <v>129.77</v>
      </c>
      <c r="J14" s="36">
        <v>125</v>
      </c>
      <c r="K14" s="36">
        <v>127.49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9">
        <f t="shared" si="0"/>
        <v>129.77</v>
      </c>
      <c r="Z14"/>
      <c r="AA14"/>
    </row>
    <row r="15" spans="2:27" ht="12.75">
      <c r="B15" s="92">
        <v>2</v>
      </c>
      <c r="C15" s="90" t="s">
        <v>156</v>
      </c>
      <c r="D15" s="36">
        <v>175</v>
      </c>
      <c r="E15" s="36">
        <v>182.26</v>
      </c>
      <c r="F15" s="36"/>
      <c r="G15" s="36"/>
      <c r="H15" s="36">
        <v>150</v>
      </c>
      <c r="I15" s="36">
        <v>186.29</v>
      </c>
      <c r="J15" s="36">
        <v>125</v>
      </c>
      <c r="K15" s="36">
        <v>197.65</v>
      </c>
      <c r="L15" s="36">
        <v>100</v>
      </c>
      <c r="M15" s="36">
        <v>180.99</v>
      </c>
      <c r="N15" s="36">
        <v>125</v>
      </c>
      <c r="O15" s="36">
        <v>203.31</v>
      </c>
      <c r="P15" s="36">
        <v>175</v>
      </c>
      <c r="Q15" s="36">
        <v>196.32</v>
      </c>
      <c r="R15" s="36">
        <v>150</v>
      </c>
      <c r="S15" s="36">
        <v>203.23</v>
      </c>
      <c r="T15" s="36"/>
      <c r="U15" s="36"/>
      <c r="V15" s="36"/>
      <c r="W15" s="36"/>
      <c r="X15" s="41"/>
      <c r="Y15" s="39">
        <f t="shared" si="0"/>
        <v>203.31</v>
      </c>
      <c r="Z15"/>
      <c r="AA15"/>
    </row>
    <row r="16" spans="2:27" ht="12.75">
      <c r="B16" s="92">
        <v>3</v>
      </c>
      <c r="C16" s="91" t="s">
        <v>142</v>
      </c>
      <c r="D16" s="36">
        <v>150</v>
      </c>
      <c r="E16" s="36">
        <v>165.65</v>
      </c>
      <c r="F16" s="36"/>
      <c r="G16" s="36"/>
      <c r="H16" s="36">
        <v>100</v>
      </c>
      <c r="I16" s="36">
        <v>167.94</v>
      </c>
      <c r="J16" s="36">
        <v>125</v>
      </c>
      <c r="K16" s="36">
        <v>172.67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39">
        <f t="shared" si="0"/>
        <v>172.67</v>
      </c>
      <c r="Z16"/>
      <c r="AA16"/>
    </row>
    <row r="17" spans="2:27" ht="12.75">
      <c r="B17" s="92">
        <v>4</v>
      </c>
      <c r="C17" s="89" t="s">
        <v>161</v>
      </c>
      <c r="D17" s="36"/>
      <c r="E17" s="36"/>
      <c r="F17" s="36"/>
      <c r="G17" s="36"/>
      <c r="H17" s="36">
        <v>150</v>
      </c>
      <c r="I17" s="36">
        <v>191.99</v>
      </c>
      <c r="J17" s="36"/>
      <c r="K17" s="36"/>
      <c r="L17" s="36">
        <v>150</v>
      </c>
      <c r="M17" s="36">
        <v>186.37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41"/>
      <c r="Y17" s="39">
        <f t="shared" si="0"/>
        <v>191.99</v>
      </c>
      <c r="Z17"/>
      <c r="AA17"/>
    </row>
    <row r="18" spans="2:27" ht="12.75">
      <c r="B18" s="92">
        <v>5</v>
      </c>
      <c r="C18" s="89" t="s">
        <v>159</v>
      </c>
      <c r="D18" s="36">
        <v>150</v>
      </c>
      <c r="E18" s="36">
        <v>165.72</v>
      </c>
      <c r="F18" s="36"/>
      <c r="G18" s="36"/>
      <c r="H18" s="36"/>
      <c r="I18" s="36"/>
      <c r="J18" s="36"/>
      <c r="K18" s="36"/>
      <c r="L18" s="36">
        <v>150</v>
      </c>
      <c r="M18" s="36">
        <v>172.2</v>
      </c>
      <c r="N18" s="36"/>
      <c r="O18" s="36"/>
      <c r="P18" s="36">
        <v>100</v>
      </c>
      <c r="Q18" s="36">
        <v>173.66</v>
      </c>
      <c r="R18" s="36"/>
      <c r="S18" s="36"/>
      <c r="T18" s="36">
        <v>100</v>
      </c>
      <c r="U18" s="36">
        <v>178.76</v>
      </c>
      <c r="V18" s="36"/>
      <c r="W18" s="36"/>
      <c r="X18" s="37"/>
      <c r="Y18" s="39">
        <f t="shared" si="0"/>
        <v>178.76</v>
      </c>
      <c r="Z18"/>
      <c r="AA18"/>
    </row>
    <row r="19" spans="2:27" ht="12.75">
      <c r="B19" s="92">
        <v>6</v>
      </c>
      <c r="C19" s="90" t="s">
        <v>94</v>
      </c>
      <c r="D19" s="36"/>
      <c r="E19" s="36"/>
      <c r="F19" s="36">
        <v>100</v>
      </c>
      <c r="G19" s="36">
        <v>188.9</v>
      </c>
      <c r="H19" s="36">
        <v>100</v>
      </c>
      <c r="I19" s="36">
        <v>190</v>
      </c>
      <c r="J19" s="36">
        <v>100</v>
      </c>
      <c r="K19" s="36">
        <v>199.86</v>
      </c>
      <c r="L19" s="36"/>
      <c r="M19" s="36"/>
      <c r="N19" s="36">
        <v>150</v>
      </c>
      <c r="O19" s="36">
        <v>193.47</v>
      </c>
      <c r="P19" s="36"/>
      <c r="Q19" s="36"/>
      <c r="R19" s="36">
        <v>150</v>
      </c>
      <c r="S19" s="36">
        <v>197.6</v>
      </c>
      <c r="T19" s="36"/>
      <c r="U19" s="36"/>
      <c r="V19" s="36"/>
      <c r="W19" s="36"/>
      <c r="X19" s="41"/>
      <c r="Y19" s="39">
        <f t="shared" si="0"/>
        <v>199.86</v>
      </c>
      <c r="Z19"/>
      <c r="AA19"/>
    </row>
    <row r="20" spans="2:27" ht="12.75">
      <c r="B20" s="92">
        <v>7</v>
      </c>
      <c r="C20" s="91" t="s">
        <v>140</v>
      </c>
      <c r="D20" s="36">
        <v>175</v>
      </c>
      <c r="E20" s="36">
        <v>220.22</v>
      </c>
      <c r="F20" s="36"/>
      <c r="G20" s="36"/>
      <c r="H20" s="36">
        <v>150</v>
      </c>
      <c r="I20" s="36">
        <v>213.21</v>
      </c>
      <c r="J20" s="36">
        <v>150</v>
      </c>
      <c r="K20" s="36">
        <v>222.36</v>
      </c>
      <c r="L20" s="36">
        <v>125</v>
      </c>
      <c r="M20" s="36">
        <v>223.09</v>
      </c>
      <c r="N20" s="36"/>
      <c r="O20" s="36"/>
      <c r="P20" s="36"/>
      <c r="Q20" s="36"/>
      <c r="R20" s="36">
        <v>125</v>
      </c>
      <c r="S20" s="36">
        <v>215.79</v>
      </c>
      <c r="T20" s="36"/>
      <c r="U20" s="36"/>
      <c r="V20" s="36"/>
      <c r="W20" s="36"/>
      <c r="X20" s="37"/>
      <c r="Y20" s="39">
        <f t="shared" si="0"/>
        <v>223.09</v>
      </c>
      <c r="Z20"/>
      <c r="AA20"/>
    </row>
    <row r="21" spans="2:27" ht="12.75">
      <c r="B21" s="92">
        <v>8</v>
      </c>
      <c r="C21" s="89" t="s">
        <v>113</v>
      </c>
      <c r="D21" s="36"/>
      <c r="E21" s="36"/>
      <c r="F21" s="36">
        <v>125</v>
      </c>
      <c r="G21" s="36">
        <v>185.23</v>
      </c>
      <c r="H21" s="36"/>
      <c r="I21" s="36"/>
      <c r="J21" s="36">
        <v>125</v>
      </c>
      <c r="K21" s="36">
        <v>185.06</v>
      </c>
      <c r="L21" s="36">
        <v>125</v>
      </c>
      <c r="M21" s="36">
        <v>190.69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41"/>
      <c r="Y21" s="39">
        <f t="shared" si="0"/>
        <v>190.69</v>
      </c>
      <c r="Z21"/>
      <c r="AA21"/>
    </row>
    <row r="22" spans="2:27" ht="12.75">
      <c r="B22" s="92">
        <v>9</v>
      </c>
      <c r="C22" s="89" t="s">
        <v>96</v>
      </c>
      <c r="D22" s="36"/>
      <c r="E22" s="36"/>
      <c r="F22" s="36"/>
      <c r="G22" s="36"/>
      <c r="H22" s="36">
        <v>125</v>
      </c>
      <c r="I22" s="36">
        <v>206.63</v>
      </c>
      <c r="J22" s="36"/>
      <c r="K22" s="36"/>
      <c r="L22" s="36">
        <v>125</v>
      </c>
      <c r="M22" s="36">
        <v>209.05</v>
      </c>
      <c r="N22" s="36"/>
      <c r="O22" s="36"/>
      <c r="P22" s="36">
        <v>150</v>
      </c>
      <c r="Q22" s="36">
        <v>191.09</v>
      </c>
      <c r="R22" s="36"/>
      <c r="S22" s="36"/>
      <c r="T22" s="36"/>
      <c r="U22" s="36"/>
      <c r="V22" s="36"/>
      <c r="W22" s="36"/>
      <c r="X22" s="37"/>
      <c r="Y22" s="39">
        <f t="shared" si="0"/>
        <v>209.05</v>
      </c>
      <c r="Z22"/>
      <c r="AA22"/>
    </row>
    <row r="23" spans="2:27" ht="12.75">
      <c r="B23" s="92">
        <v>10</v>
      </c>
      <c r="C23" s="90" t="s">
        <v>162</v>
      </c>
      <c r="D23" s="36">
        <v>150</v>
      </c>
      <c r="E23" s="36">
        <v>234.77</v>
      </c>
      <c r="F23" s="36"/>
      <c r="G23" s="36"/>
      <c r="H23" s="36">
        <v>150</v>
      </c>
      <c r="I23" s="36">
        <v>243.02</v>
      </c>
      <c r="J23" s="36">
        <v>150</v>
      </c>
      <c r="K23" s="36">
        <v>250.67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41"/>
      <c r="Y23" s="39">
        <f t="shared" si="0"/>
        <v>250.67</v>
      </c>
      <c r="Z23"/>
      <c r="AA23"/>
    </row>
    <row r="24" spans="2:27" ht="12.75">
      <c r="B24" s="92">
        <v>11</v>
      </c>
      <c r="C24" s="91" t="s">
        <v>102</v>
      </c>
      <c r="D24" s="36">
        <v>125</v>
      </c>
      <c r="E24" s="36">
        <v>193.82</v>
      </c>
      <c r="F24" s="36">
        <v>125</v>
      </c>
      <c r="G24" s="36">
        <v>218.33</v>
      </c>
      <c r="H24" s="36"/>
      <c r="I24" s="36"/>
      <c r="J24" s="36"/>
      <c r="K24" s="36"/>
      <c r="L24" s="36">
        <v>125</v>
      </c>
      <c r="M24" s="36">
        <v>220.68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7"/>
      <c r="Y24" s="39">
        <f t="shared" si="0"/>
        <v>220.68</v>
      </c>
      <c r="Z24"/>
      <c r="AA24"/>
    </row>
    <row r="25" spans="2:27" ht="12.75" hidden="1">
      <c r="B25" s="92">
        <v>12</v>
      </c>
      <c r="C25" s="9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41"/>
      <c r="Y25" s="39">
        <f t="shared" si="0"/>
        <v>0</v>
      </c>
      <c r="Z25"/>
      <c r="AA25"/>
    </row>
    <row r="26" spans="2:27" ht="12.75" hidden="1">
      <c r="B26" s="92">
        <v>13</v>
      </c>
      <c r="C26" s="91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7"/>
      <c r="Y26" s="39">
        <f t="shared" si="0"/>
        <v>0</v>
      </c>
      <c r="Z26"/>
      <c r="AA26"/>
    </row>
    <row r="27" spans="2:27" ht="12.75" hidden="1">
      <c r="B27" s="92">
        <v>14</v>
      </c>
      <c r="C27" s="8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41"/>
      <c r="Y27" s="39">
        <f t="shared" si="0"/>
        <v>0</v>
      </c>
      <c r="Z27"/>
      <c r="AA27"/>
    </row>
    <row r="28" spans="2:27" ht="6.75" customHeight="1">
      <c r="B28" s="92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39"/>
      <c r="Z28"/>
      <c r="AA28"/>
    </row>
    <row r="29" spans="2:27" ht="12.75" hidden="1">
      <c r="B29" s="92" t="s">
        <v>45</v>
      </c>
      <c r="C29" s="89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9"/>
      <c r="Z29"/>
      <c r="AA29"/>
    </row>
    <row r="30" spans="2:27" ht="12.75">
      <c r="B30" s="92" t="s">
        <v>45</v>
      </c>
      <c r="C30" s="89" t="s">
        <v>163</v>
      </c>
      <c r="D30" s="36"/>
      <c r="E30" s="36"/>
      <c r="F30" s="36">
        <v>100</v>
      </c>
      <c r="G30" s="36">
        <v>114.85</v>
      </c>
      <c r="H30" s="36">
        <v>100</v>
      </c>
      <c r="I30" s="36">
        <v>115.4</v>
      </c>
      <c r="J30" s="36">
        <v>100</v>
      </c>
      <c r="K30" s="36">
        <v>103.42</v>
      </c>
      <c r="L30" s="36"/>
      <c r="M30" s="36"/>
      <c r="N30" s="36"/>
      <c r="O30" s="36"/>
      <c r="P30" s="36"/>
      <c r="Q30" s="36"/>
      <c r="R30" s="36"/>
      <c r="S30" s="36"/>
      <c r="T30" s="36">
        <v>100</v>
      </c>
      <c r="U30" s="36">
        <v>107</v>
      </c>
      <c r="V30" s="36"/>
      <c r="W30" s="36"/>
      <c r="X30" s="37"/>
      <c r="Y30" s="39">
        <f>MAX(E30,G30,I30,K30,M30,O30,Q30,W30,S30,U30)</f>
        <v>115.4</v>
      </c>
      <c r="Z30"/>
      <c r="AA30"/>
    </row>
    <row r="31" spans="2:27" ht="12.75">
      <c r="B31" s="92" t="s">
        <v>46</v>
      </c>
      <c r="C31" s="89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/>
      <c r="Y31" s="39">
        <f t="shared" si="0"/>
        <v>0</v>
      </c>
      <c r="Z31"/>
      <c r="AA31"/>
    </row>
    <row r="32" spans="2:27" ht="12.75">
      <c r="B32" s="92">
        <v>15</v>
      </c>
      <c r="C32" s="89" t="s">
        <v>138</v>
      </c>
      <c r="D32" s="36">
        <v>150</v>
      </c>
      <c r="E32" s="36">
        <v>134.6</v>
      </c>
      <c r="F32" s="36">
        <v>150</v>
      </c>
      <c r="G32" s="36">
        <v>144.21</v>
      </c>
      <c r="H32" s="36"/>
      <c r="I32" s="36"/>
      <c r="J32" s="36"/>
      <c r="K32" s="36"/>
      <c r="L32" s="36">
        <v>125</v>
      </c>
      <c r="M32" s="36">
        <v>150.6</v>
      </c>
      <c r="N32" s="36">
        <v>125</v>
      </c>
      <c r="O32" s="36">
        <v>152.82</v>
      </c>
      <c r="P32" s="36">
        <v>125</v>
      </c>
      <c r="Q32" s="36">
        <v>150.66</v>
      </c>
      <c r="R32" s="36">
        <v>125</v>
      </c>
      <c r="S32" s="36">
        <v>157.39</v>
      </c>
      <c r="T32" s="36">
        <v>125</v>
      </c>
      <c r="U32" s="36">
        <v>157.43</v>
      </c>
      <c r="V32" s="36"/>
      <c r="W32" s="36"/>
      <c r="X32" s="37"/>
      <c r="Y32" s="39">
        <f t="shared" si="0"/>
        <v>157.43</v>
      </c>
      <c r="Z32"/>
      <c r="AA32"/>
    </row>
    <row r="33" spans="2:27" ht="12.75">
      <c r="B33" s="92">
        <v>16</v>
      </c>
      <c r="C33" s="90" t="s">
        <v>164</v>
      </c>
      <c r="D33" s="36">
        <v>150</v>
      </c>
      <c r="E33" s="36">
        <v>233.61</v>
      </c>
      <c r="F33" s="36">
        <v>150</v>
      </c>
      <c r="G33" s="36">
        <v>239.17</v>
      </c>
      <c r="H33" s="36">
        <v>150</v>
      </c>
      <c r="I33" s="36">
        <v>237.3</v>
      </c>
      <c r="J33" s="36">
        <v>150</v>
      </c>
      <c r="K33" s="36">
        <v>239.39</v>
      </c>
      <c r="L33" s="36"/>
      <c r="M33" s="36"/>
      <c r="N33" s="36"/>
      <c r="O33" s="36"/>
      <c r="P33" s="36">
        <v>150</v>
      </c>
      <c r="Q33" s="36">
        <v>242.25</v>
      </c>
      <c r="R33" s="36"/>
      <c r="S33" s="36"/>
      <c r="T33" s="36">
        <v>150</v>
      </c>
      <c r="U33" s="36">
        <v>238.76</v>
      </c>
      <c r="V33" s="36"/>
      <c r="W33" s="36"/>
      <c r="X33" s="41"/>
      <c r="Y33" s="39">
        <f t="shared" si="0"/>
        <v>242.25</v>
      </c>
      <c r="Z33"/>
      <c r="AA33"/>
    </row>
    <row r="34" spans="2:27" ht="12.75">
      <c r="B34" s="92">
        <v>17</v>
      </c>
      <c r="C34" s="120" t="s">
        <v>92</v>
      </c>
      <c r="D34" s="36">
        <v>125</v>
      </c>
      <c r="E34" s="36">
        <v>220.34</v>
      </c>
      <c r="F34" s="36">
        <v>125</v>
      </c>
      <c r="G34" s="36">
        <v>223.1</v>
      </c>
      <c r="H34" s="36"/>
      <c r="I34" s="36"/>
      <c r="J34" s="36">
        <v>125</v>
      </c>
      <c r="K34" s="36">
        <v>220.46</v>
      </c>
      <c r="L34" s="36"/>
      <c r="M34" s="36"/>
      <c r="N34" s="36"/>
      <c r="O34" s="36"/>
      <c r="P34" s="36">
        <v>125</v>
      </c>
      <c r="Q34" s="36">
        <v>217.9</v>
      </c>
      <c r="R34" s="36"/>
      <c r="S34" s="36"/>
      <c r="T34" s="36">
        <v>125</v>
      </c>
      <c r="U34" s="36">
        <v>221.32</v>
      </c>
      <c r="V34" s="36"/>
      <c r="W34" s="36"/>
      <c r="X34" s="37"/>
      <c r="Y34" s="39">
        <f t="shared" si="0"/>
        <v>223.1</v>
      </c>
      <c r="Z34"/>
      <c r="AA34"/>
    </row>
    <row r="35" spans="2:27" ht="12.75">
      <c r="B35" s="92">
        <v>18</v>
      </c>
      <c r="C35" s="128" t="s">
        <v>101</v>
      </c>
      <c r="D35" s="36"/>
      <c r="E35" s="36"/>
      <c r="F35" s="36">
        <v>125</v>
      </c>
      <c r="G35" s="36">
        <v>221.77</v>
      </c>
      <c r="H35" s="36">
        <v>125</v>
      </c>
      <c r="I35" s="36">
        <v>233.22</v>
      </c>
      <c r="J35" s="36">
        <v>125</v>
      </c>
      <c r="K35" s="36">
        <v>226.66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41"/>
      <c r="Y35" s="39">
        <f t="shared" si="0"/>
        <v>233.22</v>
      </c>
      <c r="Z35"/>
      <c r="AA35"/>
    </row>
    <row r="36" spans="2:27" ht="12.75">
      <c r="B36" s="92">
        <v>19</v>
      </c>
      <c r="C36" s="91" t="s">
        <v>93</v>
      </c>
      <c r="D36" s="36">
        <v>125</v>
      </c>
      <c r="E36" s="36">
        <v>180.28</v>
      </c>
      <c r="F36" s="36">
        <v>150</v>
      </c>
      <c r="G36" s="36">
        <v>177.2</v>
      </c>
      <c r="H36" s="36">
        <v>150</v>
      </c>
      <c r="I36" s="36">
        <v>179.28</v>
      </c>
      <c r="J36" s="36">
        <v>100</v>
      </c>
      <c r="K36" s="36">
        <v>195.16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  <c r="Y36" s="39">
        <f t="shared" si="0"/>
        <v>195.16</v>
      </c>
      <c r="Z36"/>
      <c r="AA36"/>
    </row>
    <row r="37" spans="2:27" ht="12.75">
      <c r="B37" s="92">
        <v>20</v>
      </c>
      <c r="C37" s="89" t="s">
        <v>165</v>
      </c>
      <c r="D37" s="36">
        <v>125</v>
      </c>
      <c r="E37" s="36">
        <v>221.68</v>
      </c>
      <c r="F37" s="36">
        <v>125</v>
      </c>
      <c r="G37" s="36">
        <v>214.86</v>
      </c>
      <c r="H37" s="36">
        <v>125</v>
      </c>
      <c r="I37" s="36">
        <v>215.49</v>
      </c>
      <c r="J37" s="36">
        <v>125</v>
      </c>
      <c r="K37" s="36">
        <v>219.93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41"/>
      <c r="Y37" s="39">
        <f t="shared" si="0"/>
        <v>221.68</v>
      </c>
      <c r="Z37"/>
      <c r="AA37"/>
    </row>
    <row r="38" spans="2:27" ht="12.75">
      <c r="B38" s="92">
        <v>21</v>
      </c>
      <c r="C38" s="120" t="s">
        <v>95</v>
      </c>
      <c r="D38" s="36"/>
      <c r="E38" s="36"/>
      <c r="F38" s="36">
        <v>150</v>
      </c>
      <c r="G38" s="36">
        <v>219.59</v>
      </c>
      <c r="H38" s="36"/>
      <c r="I38" s="36"/>
      <c r="J38" s="36">
        <v>150</v>
      </c>
      <c r="K38" s="36">
        <v>221.36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9">
        <f t="shared" si="0"/>
        <v>221.36</v>
      </c>
      <c r="Z38"/>
      <c r="AA38"/>
    </row>
    <row r="39" spans="2:27" ht="12.75">
      <c r="B39" s="92">
        <v>22</v>
      </c>
      <c r="C39" s="90" t="s">
        <v>97</v>
      </c>
      <c r="D39" s="36">
        <v>100</v>
      </c>
      <c r="E39" s="36">
        <v>207.22</v>
      </c>
      <c r="F39" s="36"/>
      <c r="G39" s="36"/>
      <c r="H39" s="36"/>
      <c r="I39" s="36"/>
      <c r="J39" s="36">
        <v>100</v>
      </c>
      <c r="K39" s="36">
        <v>217.5</v>
      </c>
      <c r="L39" s="36"/>
      <c r="M39" s="36"/>
      <c r="N39" s="36">
        <v>100</v>
      </c>
      <c r="O39" s="36">
        <v>209.2</v>
      </c>
      <c r="P39" s="36">
        <v>100</v>
      </c>
      <c r="Q39" s="36">
        <v>219.42</v>
      </c>
      <c r="R39" s="36"/>
      <c r="S39" s="36"/>
      <c r="T39" s="36"/>
      <c r="U39" s="36"/>
      <c r="V39" s="36"/>
      <c r="W39" s="36"/>
      <c r="X39" s="41"/>
      <c r="Y39" s="39">
        <f t="shared" si="0"/>
        <v>219.42</v>
      </c>
      <c r="Z39"/>
      <c r="AA39"/>
    </row>
    <row r="40" spans="2:27" ht="12.75">
      <c r="B40" s="92">
        <v>23</v>
      </c>
      <c r="C40" s="91" t="s">
        <v>87</v>
      </c>
      <c r="D40" s="36"/>
      <c r="E40" s="36"/>
      <c r="F40" s="36">
        <v>175</v>
      </c>
      <c r="G40" s="36">
        <v>218.86</v>
      </c>
      <c r="H40" s="36">
        <v>150</v>
      </c>
      <c r="I40" s="36">
        <v>223.04</v>
      </c>
      <c r="J40" s="36">
        <v>150</v>
      </c>
      <c r="K40" s="36">
        <v>220.65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7"/>
      <c r="Y40" s="39">
        <f t="shared" si="0"/>
        <v>223.04</v>
      </c>
      <c r="Z40"/>
      <c r="AA40"/>
    </row>
    <row r="41" spans="2:27" ht="12.75">
      <c r="B41" s="92">
        <v>24</v>
      </c>
      <c r="C41" s="89" t="s">
        <v>125</v>
      </c>
      <c r="D41" s="36">
        <v>125</v>
      </c>
      <c r="E41" s="36">
        <v>162.75</v>
      </c>
      <c r="F41" s="36"/>
      <c r="G41" s="36"/>
      <c r="H41" s="36">
        <v>125</v>
      </c>
      <c r="I41" s="36">
        <v>160.8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41"/>
      <c r="Y41" s="39">
        <f t="shared" si="0"/>
        <v>162.75</v>
      </c>
      <c r="Z41"/>
      <c r="AA41"/>
    </row>
    <row r="42" spans="2:27" ht="12.75">
      <c r="B42" s="92">
        <v>25</v>
      </c>
      <c r="C42" s="89" t="s">
        <v>124</v>
      </c>
      <c r="D42" s="36">
        <v>125</v>
      </c>
      <c r="E42" s="36">
        <v>153.13</v>
      </c>
      <c r="F42" s="36"/>
      <c r="G42" s="36"/>
      <c r="H42" s="36">
        <v>125</v>
      </c>
      <c r="I42" s="36">
        <v>164.34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>
        <v>150</v>
      </c>
      <c r="U42" s="36">
        <v>141.81</v>
      </c>
      <c r="V42" s="36"/>
      <c r="W42" s="36"/>
      <c r="X42" s="37"/>
      <c r="Y42" s="39">
        <f t="shared" si="0"/>
        <v>164.34</v>
      </c>
      <c r="Z42"/>
      <c r="AA42"/>
    </row>
    <row r="43" spans="2:27" ht="12.75" hidden="1">
      <c r="B43" s="92">
        <v>26</v>
      </c>
      <c r="C43" s="91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7"/>
      <c r="Y43" s="39">
        <f t="shared" si="0"/>
        <v>0</v>
      </c>
      <c r="Z43"/>
      <c r="AA43"/>
    </row>
    <row r="44" spans="2:27" ht="12.75" hidden="1">
      <c r="B44" s="92">
        <v>27</v>
      </c>
      <c r="C44" s="89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41"/>
      <c r="Y44" s="39">
        <f t="shared" si="0"/>
        <v>0</v>
      </c>
      <c r="Z44"/>
      <c r="AA44"/>
    </row>
    <row r="45" spans="2:27" ht="12.75" hidden="1">
      <c r="B45" s="92">
        <v>28</v>
      </c>
      <c r="C45" s="89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7"/>
      <c r="Y45" s="39">
        <f t="shared" si="0"/>
        <v>0</v>
      </c>
      <c r="Z45"/>
      <c r="AA45"/>
    </row>
    <row r="46" spans="2:27" ht="8.25" customHeight="1" thickBot="1">
      <c r="B46" s="44"/>
      <c r="C46" s="45"/>
      <c r="D46" s="46"/>
      <c r="E46" s="47"/>
      <c r="F46" s="46"/>
      <c r="G46" s="47"/>
      <c r="H46" s="46"/>
      <c r="I46" s="47"/>
      <c r="J46" s="46"/>
      <c r="K46" s="47"/>
      <c r="L46" s="46"/>
      <c r="M46" s="47"/>
      <c r="N46" s="46"/>
      <c r="O46" s="47"/>
      <c r="P46" s="46"/>
      <c r="Q46" s="47"/>
      <c r="R46" s="46"/>
      <c r="S46" s="47"/>
      <c r="T46" s="46"/>
      <c r="U46" s="47"/>
      <c r="V46" s="46"/>
      <c r="W46" s="47"/>
      <c r="X46" s="46"/>
      <c r="Y46" s="47"/>
      <c r="Z46"/>
      <c r="AA46"/>
    </row>
    <row r="47" spans="2:27" ht="8.25" customHeight="1" thickTop="1">
      <c r="B47" s="129"/>
      <c r="C47" s="130"/>
      <c r="D47" s="131"/>
      <c r="E47" s="132"/>
      <c r="F47" s="131"/>
      <c r="G47" s="132"/>
      <c r="H47" s="131"/>
      <c r="I47" s="132"/>
      <c r="J47" s="131"/>
      <c r="K47" s="132"/>
      <c r="L47" s="131"/>
      <c r="M47" s="132"/>
      <c r="N47" s="131"/>
      <c r="O47" s="132"/>
      <c r="P47" s="131"/>
      <c r="Q47" s="132"/>
      <c r="R47" s="131"/>
      <c r="S47" s="132"/>
      <c r="T47" s="131"/>
      <c r="U47" s="132"/>
      <c r="V47" s="131"/>
      <c r="W47" s="132"/>
      <c r="X47" s="131"/>
      <c r="Y47" s="132"/>
      <c r="Z47"/>
      <c r="AA47"/>
    </row>
    <row r="48" spans="3:4" ht="12.75">
      <c r="C48" t="s">
        <v>160</v>
      </c>
      <c r="D48" s="25" t="s">
        <v>166</v>
      </c>
    </row>
  </sheetData>
  <sheetProtection selectLockedCells="1" selectUnlockedCells="1"/>
  <printOptions gridLines="1"/>
  <pageMargins left="0.3597222222222222" right="0.5" top="0.9840277777777777" bottom="0.9840277777777777" header="0.5118055555555555" footer="0.5118055555555555"/>
  <pageSetup fitToHeight="1" fitToWidth="1" horizontalDpi="300" verticalDpi="3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zoomScale="90" zoomScaleNormal="90" zoomScalePageLayoutView="0" workbookViewId="0" topLeftCell="A1">
      <selection activeCell="T18" sqref="T18"/>
    </sheetView>
  </sheetViews>
  <sheetFormatPr defaultColWidth="9.140625" defaultRowHeight="12.75"/>
  <cols>
    <col min="1" max="1" width="1.28515625" style="0" customWidth="1"/>
    <col min="2" max="2" width="3.28125" style="11" customWidth="1"/>
    <col min="3" max="3" width="26.28125" style="0" customWidth="1"/>
    <col min="4" max="4" width="9.140625" style="11" customWidth="1"/>
    <col min="5" max="12" width="9.7109375" style="14" customWidth="1"/>
    <col min="13" max="13" width="2.8515625" style="0" customWidth="1"/>
    <col min="14" max="14" width="9.57421875" style="0" customWidth="1"/>
    <col min="15" max="15" width="5.28125" style="0" customWidth="1"/>
    <col min="17" max="17" width="2.140625" style="0" bestFit="1" customWidth="1"/>
  </cols>
  <sheetData>
    <row r="1" spans="5:14" ht="12.75">
      <c r="E1" s="11"/>
      <c r="F1" s="11"/>
      <c r="G1" s="11"/>
      <c r="H1" s="11"/>
      <c r="I1" s="11"/>
      <c r="J1" s="11"/>
      <c r="K1" s="11"/>
      <c r="L1" s="11"/>
      <c r="M1" s="12"/>
      <c r="N1" s="11"/>
    </row>
    <row r="2" spans="5:14" ht="20.25">
      <c r="E2" s="49"/>
      <c r="F2" s="11"/>
      <c r="G2" s="11"/>
      <c r="H2" s="11"/>
      <c r="I2" s="11"/>
      <c r="J2" s="11"/>
      <c r="K2" s="11"/>
      <c r="L2" s="11"/>
      <c r="M2" s="12"/>
      <c r="N2" s="11"/>
    </row>
    <row r="3" spans="4:14" ht="27">
      <c r="D3" s="24" t="s">
        <v>49</v>
      </c>
      <c r="F3" s="11"/>
      <c r="G3" s="11"/>
      <c r="H3" s="11"/>
      <c r="I3" s="11"/>
      <c r="J3" s="11"/>
      <c r="K3" s="11"/>
      <c r="L3" s="11"/>
      <c r="M3" s="12"/>
      <c r="N3" s="11"/>
    </row>
    <row r="4" spans="5:14" ht="12.75">
      <c r="E4" s="11"/>
      <c r="F4" s="11"/>
      <c r="G4" s="11"/>
      <c r="H4" s="11"/>
      <c r="I4" s="11"/>
      <c r="J4" s="11"/>
      <c r="K4" s="11"/>
      <c r="L4" s="11"/>
      <c r="M4" s="12"/>
      <c r="N4" s="11"/>
    </row>
    <row r="5" spans="5:14" ht="15">
      <c r="E5" s="70" t="s">
        <v>104</v>
      </c>
      <c r="F5" s="58"/>
      <c r="G5" s="11"/>
      <c r="H5" s="11"/>
      <c r="I5" s="11"/>
      <c r="J5" s="11"/>
      <c r="K5" s="11"/>
      <c r="L5" s="11"/>
      <c r="M5" s="12"/>
      <c r="N5" s="11"/>
    </row>
    <row r="6" spans="5:14" ht="12.75">
      <c r="E6" s="11"/>
      <c r="F6" s="11"/>
      <c r="G6" s="11"/>
      <c r="H6" s="11"/>
      <c r="I6" s="11"/>
      <c r="J6" s="11"/>
      <c r="K6" s="11"/>
      <c r="L6" s="11"/>
      <c r="M6" s="12"/>
      <c r="N6" s="11"/>
    </row>
    <row r="7" spans="5:14" ht="13.5" thickBot="1">
      <c r="E7" s="11"/>
      <c r="F7" s="11"/>
      <c r="G7" s="11"/>
      <c r="H7" s="11"/>
      <c r="I7" s="11"/>
      <c r="J7" s="11"/>
      <c r="K7" s="11"/>
      <c r="L7" s="11"/>
      <c r="M7" s="12"/>
      <c r="N7" s="11"/>
    </row>
    <row r="8" spans="2:16" ht="13.5" thickTop="1">
      <c r="B8" s="26"/>
      <c r="C8" s="27"/>
      <c r="D8" s="66" t="s">
        <v>40</v>
      </c>
      <c r="E8" s="29" t="s">
        <v>13</v>
      </c>
      <c r="F8" s="29" t="s">
        <v>14</v>
      </c>
      <c r="G8" s="29" t="s">
        <v>15</v>
      </c>
      <c r="H8" s="29" t="s">
        <v>16</v>
      </c>
      <c r="I8" s="29" t="s">
        <v>17</v>
      </c>
      <c r="J8" s="29" t="s">
        <v>18</v>
      </c>
      <c r="K8" s="29" t="s">
        <v>19</v>
      </c>
      <c r="L8" s="29" t="s">
        <v>20</v>
      </c>
      <c r="M8" s="30"/>
      <c r="N8" s="53" t="s">
        <v>36</v>
      </c>
      <c r="P8" t="s">
        <v>43</v>
      </c>
    </row>
    <row r="9" spans="2:16" ht="15.75" customHeight="1" thickBot="1">
      <c r="B9" s="31" t="s">
        <v>21</v>
      </c>
      <c r="C9" s="32" t="s">
        <v>29</v>
      </c>
      <c r="D9" s="67" t="s">
        <v>39</v>
      </c>
      <c r="E9" s="34" t="s">
        <v>23</v>
      </c>
      <c r="F9" s="34" t="s">
        <v>23</v>
      </c>
      <c r="G9" s="34" t="s">
        <v>23</v>
      </c>
      <c r="H9" s="34" t="s">
        <v>23</v>
      </c>
      <c r="I9" s="34" t="s">
        <v>23</v>
      </c>
      <c r="J9" s="34" t="s">
        <v>23</v>
      </c>
      <c r="K9" s="34" t="s">
        <v>23</v>
      </c>
      <c r="L9" s="34" t="s">
        <v>23</v>
      </c>
      <c r="M9" s="33"/>
      <c r="N9" s="34" t="s">
        <v>35</v>
      </c>
      <c r="P9" s="72" t="s">
        <v>6</v>
      </c>
    </row>
    <row r="10" spans="2:16" ht="6" customHeight="1" thickTop="1">
      <c r="B10" s="35"/>
      <c r="C10" s="48"/>
      <c r="D10" s="68"/>
      <c r="E10" s="63"/>
      <c r="F10" s="38"/>
      <c r="G10" s="39"/>
      <c r="H10" s="39"/>
      <c r="I10" s="39"/>
      <c r="J10" s="38"/>
      <c r="K10" s="39"/>
      <c r="L10" s="39"/>
      <c r="M10" s="37"/>
      <c r="N10" s="39"/>
      <c r="O10" s="50"/>
      <c r="P10" s="50"/>
    </row>
    <row r="11" spans="2:16" ht="12.75">
      <c r="B11" s="40" t="s">
        <v>75</v>
      </c>
      <c r="C11" s="48" t="s">
        <v>73</v>
      </c>
      <c r="D11" s="68">
        <v>125</v>
      </c>
      <c r="E11" s="64">
        <v>125.07</v>
      </c>
      <c r="F11" s="42">
        <v>128.45</v>
      </c>
      <c r="G11" s="42">
        <v>122.36</v>
      </c>
      <c r="H11" s="42">
        <v>125.75</v>
      </c>
      <c r="I11" s="42">
        <v>126.1</v>
      </c>
      <c r="J11" s="42">
        <v>129.17</v>
      </c>
      <c r="K11" s="42">
        <v>111.77</v>
      </c>
      <c r="L11" s="42"/>
      <c r="M11" s="41"/>
      <c r="N11" s="39">
        <f aca="true" t="shared" si="0" ref="N11:N41">MAX(E11,F11,G11,H11,I11,J11,K11,L11)</f>
        <v>129.17</v>
      </c>
      <c r="P11" s="105"/>
    </row>
    <row r="12" spans="2:16" ht="12.75">
      <c r="B12" s="35">
        <v>1</v>
      </c>
      <c r="C12" s="82" t="s">
        <v>91</v>
      </c>
      <c r="D12" s="68">
        <v>125</v>
      </c>
      <c r="E12" s="63"/>
      <c r="F12" s="38">
        <v>171.19</v>
      </c>
      <c r="G12" s="38">
        <v>173.11</v>
      </c>
      <c r="H12" s="38"/>
      <c r="I12" s="38"/>
      <c r="J12" s="38"/>
      <c r="K12" s="38"/>
      <c r="L12" s="38"/>
      <c r="M12" s="37"/>
      <c r="N12" s="39">
        <f t="shared" si="0"/>
        <v>173.11</v>
      </c>
      <c r="O12" s="50"/>
      <c r="P12" s="105"/>
    </row>
    <row r="13" spans="2:16" ht="12.75">
      <c r="B13" s="40">
        <v>2</v>
      </c>
      <c r="C13" s="43" t="s">
        <v>67</v>
      </c>
      <c r="D13" s="68">
        <v>125</v>
      </c>
      <c r="E13" s="64">
        <v>172.88</v>
      </c>
      <c r="F13" s="42">
        <v>179.04</v>
      </c>
      <c r="G13" s="42"/>
      <c r="H13" s="42"/>
      <c r="I13" s="42"/>
      <c r="J13" s="42"/>
      <c r="K13" s="42">
        <v>173.94</v>
      </c>
      <c r="L13" s="42"/>
      <c r="M13" s="41"/>
      <c r="N13" s="39">
        <f t="shared" si="0"/>
        <v>179.04</v>
      </c>
      <c r="P13" s="105"/>
    </row>
    <row r="14" spans="2:16" ht="12.75">
      <c r="B14" s="35">
        <v>3</v>
      </c>
      <c r="C14" s="36" t="s">
        <v>79</v>
      </c>
      <c r="D14" s="68">
        <v>125</v>
      </c>
      <c r="E14" s="63"/>
      <c r="F14" s="38">
        <v>201.89</v>
      </c>
      <c r="G14" s="38"/>
      <c r="H14" s="38">
        <v>206.93</v>
      </c>
      <c r="I14" s="38"/>
      <c r="J14" s="38"/>
      <c r="K14" s="38"/>
      <c r="L14" s="38">
        <v>207.12</v>
      </c>
      <c r="M14" s="37"/>
      <c r="N14" s="39">
        <f t="shared" si="0"/>
        <v>207.12</v>
      </c>
      <c r="P14" s="105"/>
    </row>
    <row r="15" spans="2:16" ht="12.75">
      <c r="B15" s="40">
        <v>4</v>
      </c>
      <c r="C15" s="101" t="s">
        <v>66</v>
      </c>
      <c r="D15" s="68">
        <v>125</v>
      </c>
      <c r="E15" s="64">
        <v>192.57</v>
      </c>
      <c r="F15" s="42">
        <v>201.8</v>
      </c>
      <c r="G15" s="42">
        <v>194.2</v>
      </c>
      <c r="H15" s="42">
        <v>192.67</v>
      </c>
      <c r="I15" s="42">
        <v>187.62</v>
      </c>
      <c r="J15" s="42">
        <v>190.09</v>
      </c>
      <c r="K15" s="42">
        <v>190.95</v>
      </c>
      <c r="L15" s="42">
        <v>190.12</v>
      </c>
      <c r="M15" s="41"/>
      <c r="N15" s="39">
        <f t="shared" si="0"/>
        <v>201.8</v>
      </c>
      <c r="O15" s="50"/>
      <c r="P15" s="105">
        <f>AVERAGE(E15:L15)</f>
        <v>192.5025</v>
      </c>
    </row>
    <row r="16" spans="2:16" ht="12.75">
      <c r="B16" s="35">
        <v>5</v>
      </c>
      <c r="C16" s="82" t="s">
        <v>83</v>
      </c>
      <c r="D16" s="68">
        <v>125</v>
      </c>
      <c r="E16" s="63">
        <v>173</v>
      </c>
      <c r="F16" s="38">
        <v>167.62</v>
      </c>
      <c r="G16" s="38">
        <v>174.63</v>
      </c>
      <c r="H16" s="38">
        <v>165.65</v>
      </c>
      <c r="I16" s="38">
        <v>160.44</v>
      </c>
      <c r="J16" s="38"/>
      <c r="K16" s="38"/>
      <c r="L16" s="38"/>
      <c r="M16" s="37"/>
      <c r="N16" s="39">
        <f t="shared" si="0"/>
        <v>174.63</v>
      </c>
      <c r="P16" s="105"/>
    </row>
    <row r="17" spans="2:16" ht="12.75">
      <c r="B17" s="40">
        <v>6</v>
      </c>
      <c r="C17" s="43" t="s">
        <v>80</v>
      </c>
      <c r="D17" s="68">
        <v>150</v>
      </c>
      <c r="E17" s="64"/>
      <c r="F17" s="42"/>
      <c r="G17" s="42">
        <v>238.26</v>
      </c>
      <c r="H17" s="42">
        <v>244.54</v>
      </c>
      <c r="I17" s="42"/>
      <c r="J17" s="42"/>
      <c r="K17" s="42"/>
      <c r="L17" s="42"/>
      <c r="M17" s="41"/>
      <c r="N17" s="39">
        <f t="shared" si="0"/>
        <v>244.54</v>
      </c>
      <c r="O17" s="50"/>
      <c r="P17" s="105"/>
    </row>
    <row r="18" spans="2:16" ht="12.75">
      <c r="B18" s="35">
        <v>7</v>
      </c>
      <c r="C18" s="36" t="s">
        <v>81</v>
      </c>
      <c r="D18" s="68">
        <v>125</v>
      </c>
      <c r="E18" s="63">
        <v>158.01</v>
      </c>
      <c r="F18" s="38">
        <v>178.46</v>
      </c>
      <c r="G18" s="38"/>
      <c r="H18" s="38"/>
      <c r="I18" s="38"/>
      <c r="J18" s="38"/>
      <c r="K18" s="38"/>
      <c r="L18" s="38"/>
      <c r="M18" s="37"/>
      <c r="N18" s="39">
        <f t="shared" si="0"/>
        <v>178.46</v>
      </c>
      <c r="P18" s="105"/>
    </row>
    <row r="19" spans="2:17" ht="12.75">
      <c r="B19" s="40">
        <v>8</v>
      </c>
      <c r="C19" s="101" t="s">
        <v>82</v>
      </c>
      <c r="D19" s="68">
        <v>125</v>
      </c>
      <c r="E19" s="64">
        <v>197.17</v>
      </c>
      <c r="F19" s="42">
        <v>202.22</v>
      </c>
      <c r="G19" s="42">
        <v>197.05</v>
      </c>
      <c r="H19" s="42">
        <v>206.29</v>
      </c>
      <c r="I19" s="42">
        <v>201.45</v>
      </c>
      <c r="J19" s="42">
        <v>204.44</v>
      </c>
      <c r="K19" s="42">
        <v>202.36</v>
      </c>
      <c r="L19" s="42">
        <v>204.02</v>
      </c>
      <c r="M19" s="41"/>
      <c r="N19" s="39">
        <f t="shared" si="0"/>
        <v>206.29</v>
      </c>
      <c r="P19" s="105">
        <f>AVERAGE(E19:L19)</f>
        <v>201.875</v>
      </c>
      <c r="Q19">
        <v>2</v>
      </c>
    </row>
    <row r="20" spans="2:16" ht="12.75">
      <c r="B20" s="35">
        <v>9</v>
      </c>
      <c r="C20" s="82" t="s">
        <v>98</v>
      </c>
      <c r="D20" s="68">
        <v>150</v>
      </c>
      <c r="E20" s="65"/>
      <c r="F20" s="38"/>
      <c r="G20" s="38"/>
      <c r="H20" s="38">
        <v>76.42</v>
      </c>
      <c r="I20" s="38"/>
      <c r="J20" s="38"/>
      <c r="K20" s="38"/>
      <c r="L20" s="38"/>
      <c r="M20" s="37"/>
      <c r="N20" s="39">
        <f t="shared" si="0"/>
        <v>76.42</v>
      </c>
      <c r="P20" s="105"/>
    </row>
    <row r="21" spans="2:16" ht="12.75">
      <c r="B21" s="40">
        <v>10</v>
      </c>
      <c r="C21" s="101" t="s">
        <v>63</v>
      </c>
      <c r="D21" s="68">
        <v>125</v>
      </c>
      <c r="E21" s="64"/>
      <c r="F21" s="42">
        <v>227.67</v>
      </c>
      <c r="G21" s="42"/>
      <c r="H21" s="42">
        <v>221.29</v>
      </c>
      <c r="I21" s="42">
        <v>222.81</v>
      </c>
      <c r="J21" s="42"/>
      <c r="K21" s="42"/>
      <c r="L21" s="42"/>
      <c r="M21" s="41"/>
      <c r="N21" s="39">
        <f t="shared" si="0"/>
        <v>227.67</v>
      </c>
      <c r="P21" s="105"/>
    </row>
    <row r="22" spans="2:16" ht="12.75">
      <c r="B22" s="35">
        <v>11</v>
      </c>
      <c r="C22" s="82" t="s">
        <v>103</v>
      </c>
      <c r="D22" s="68">
        <v>150</v>
      </c>
      <c r="E22" s="63">
        <v>162.72</v>
      </c>
      <c r="F22" s="38">
        <v>161.55</v>
      </c>
      <c r="G22" s="38">
        <v>163.14</v>
      </c>
      <c r="H22" s="38">
        <v>155.87</v>
      </c>
      <c r="I22" s="38"/>
      <c r="J22" s="38"/>
      <c r="K22" s="38"/>
      <c r="L22" s="77"/>
      <c r="M22" s="37"/>
      <c r="N22" s="39">
        <f t="shared" si="0"/>
        <v>163.14</v>
      </c>
      <c r="O22" s="50"/>
      <c r="P22" s="105"/>
    </row>
    <row r="23" spans="2:16" ht="12.75">
      <c r="B23" s="40">
        <v>12</v>
      </c>
      <c r="C23" s="43" t="s">
        <v>65</v>
      </c>
      <c r="D23" s="68">
        <v>150</v>
      </c>
      <c r="E23" s="64">
        <v>184.91</v>
      </c>
      <c r="F23" s="42">
        <v>204.07</v>
      </c>
      <c r="G23" s="42"/>
      <c r="H23" s="42">
        <v>220.44</v>
      </c>
      <c r="I23" s="42">
        <v>203.63</v>
      </c>
      <c r="J23" s="42">
        <v>211.85</v>
      </c>
      <c r="K23" s="42">
        <v>219.93</v>
      </c>
      <c r="L23" s="103">
        <v>216.88</v>
      </c>
      <c r="M23" s="41"/>
      <c r="N23" s="39">
        <f t="shared" si="0"/>
        <v>220.44</v>
      </c>
      <c r="P23" s="105"/>
    </row>
    <row r="24" spans="2:16" ht="12.75">
      <c r="B24" s="35">
        <v>13</v>
      </c>
      <c r="C24" s="36" t="s">
        <v>84</v>
      </c>
      <c r="D24" s="68">
        <v>125</v>
      </c>
      <c r="E24" s="63"/>
      <c r="F24" s="38">
        <v>205.45</v>
      </c>
      <c r="G24" s="38"/>
      <c r="H24" s="38">
        <v>204.96</v>
      </c>
      <c r="I24" s="38">
        <v>205.31</v>
      </c>
      <c r="J24" s="38">
        <v>207.06</v>
      </c>
      <c r="K24" s="38">
        <v>206.67</v>
      </c>
      <c r="L24" s="38"/>
      <c r="M24" s="37"/>
      <c r="N24" s="39">
        <f t="shared" si="0"/>
        <v>207.06</v>
      </c>
      <c r="P24" s="105"/>
    </row>
    <row r="25" spans="2:16" ht="12.75">
      <c r="B25" s="40">
        <v>14</v>
      </c>
      <c r="C25" s="101" t="s">
        <v>62</v>
      </c>
      <c r="D25" s="68">
        <v>125</v>
      </c>
      <c r="E25" s="64">
        <v>212.89</v>
      </c>
      <c r="F25" s="42">
        <v>218.94</v>
      </c>
      <c r="G25" s="42"/>
      <c r="H25" s="42"/>
      <c r="I25" s="42"/>
      <c r="J25" s="42"/>
      <c r="K25" s="42"/>
      <c r="L25" s="42"/>
      <c r="M25" s="41"/>
      <c r="N25" s="39">
        <f t="shared" si="0"/>
        <v>218.94</v>
      </c>
      <c r="P25" s="105"/>
    </row>
    <row r="26" spans="2:16" ht="4.5" customHeight="1">
      <c r="B26" s="108"/>
      <c r="C26" s="109"/>
      <c r="D26" s="110"/>
      <c r="E26" s="111"/>
      <c r="F26" s="112"/>
      <c r="G26" s="112"/>
      <c r="H26" s="112"/>
      <c r="I26" s="112"/>
      <c r="J26" s="112"/>
      <c r="K26" s="112"/>
      <c r="L26" s="113"/>
      <c r="M26" s="114"/>
      <c r="N26" s="39"/>
      <c r="P26" s="105"/>
    </row>
    <row r="27" spans="2:16" ht="12.75">
      <c r="B27" s="40" t="s">
        <v>45</v>
      </c>
      <c r="C27" s="43" t="s">
        <v>70</v>
      </c>
      <c r="D27" s="68">
        <v>100</v>
      </c>
      <c r="E27" s="64">
        <v>59.27</v>
      </c>
      <c r="F27" s="42"/>
      <c r="G27" s="42">
        <v>53.13</v>
      </c>
      <c r="H27" s="42"/>
      <c r="I27" s="42">
        <v>52.27</v>
      </c>
      <c r="J27" s="42">
        <v>25.06</v>
      </c>
      <c r="K27" s="42"/>
      <c r="L27" s="106">
        <v>58.55</v>
      </c>
      <c r="M27" s="41"/>
      <c r="N27" s="39">
        <f t="shared" si="0"/>
        <v>59.27</v>
      </c>
      <c r="P27" s="105"/>
    </row>
    <row r="28" spans="2:16" ht="12.75">
      <c r="B28" s="35" t="s">
        <v>46</v>
      </c>
      <c r="C28" s="36" t="s">
        <v>77</v>
      </c>
      <c r="D28" s="68">
        <v>100</v>
      </c>
      <c r="E28" s="63">
        <v>103.85</v>
      </c>
      <c r="F28" s="38">
        <v>108.95</v>
      </c>
      <c r="G28" s="38">
        <v>103.21</v>
      </c>
      <c r="H28" s="38">
        <v>80.59</v>
      </c>
      <c r="I28" s="38"/>
      <c r="J28" s="38">
        <v>111.41</v>
      </c>
      <c r="K28" s="38"/>
      <c r="L28" s="107">
        <v>112.81</v>
      </c>
      <c r="M28" s="37"/>
      <c r="N28" s="39">
        <f t="shared" si="0"/>
        <v>112.81</v>
      </c>
      <c r="P28" s="105"/>
    </row>
    <row r="29" spans="2:16" ht="12.75">
      <c r="B29" s="35">
        <v>17</v>
      </c>
      <c r="C29" s="98" t="s">
        <v>53</v>
      </c>
      <c r="D29" s="68">
        <v>100</v>
      </c>
      <c r="E29" s="63"/>
      <c r="F29" s="38">
        <v>136.03</v>
      </c>
      <c r="G29" s="38">
        <v>138.61</v>
      </c>
      <c r="H29" s="38"/>
      <c r="I29" s="38"/>
      <c r="J29" s="38">
        <v>138.02</v>
      </c>
      <c r="K29" s="38"/>
      <c r="L29" s="42"/>
      <c r="M29" s="37"/>
      <c r="N29" s="39">
        <f t="shared" si="0"/>
        <v>138.61</v>
      </c>
      <c r="P29" s="105"/>
    </row>
    <row r="30" spans="2:16" ht="12.75">
      <c r="B30" s="40">
        <v>18</v>
      </c>
      <c r="C30" s="36" t="s">
        <v>61</v>
      </c>
      <c r="D30" s="68">
        <v>100</v>
      </c>
      <c r="E30" s="64">
        <v>151.16</v>
      </c>
      <c r="F30" s="42">
        <v>149.6</v>
      </c>
      <c r="G30" s="42">
        <v>149.83</v>
      </c>
      <c r="H30" s="42"/>
      <c r="I30" s="42">
        <v>147.17</v>
      </c>
      <c r="J30" s="42"/>
      <c r="K30" s="42">
        <v>148.94</v>
      </c>
      <c r="L30" s="38"/>
      <c r="M30" s="41"/>
      <c r="N30" s="39">
        <f t="shared" si="0"/>
        <v>151.16</v>
      </c>
      <c r="O30" s="50"/>
      <c r="P30" s="105"/>
    </row>
    <row r="31" spans="2:16" ht="12.75">
      <c r="B31" s="35">
        <v>19</v>
      </c>
      <c r="C31" s="36" t="s">
        <v>54</v>
      </c>
      <c r="D31" s="68">
        <v>125</v>
      </c>
      <c r="E31" s="63">
        <v>181</v>
      </c>
      <c r="F31" s="38">
        <v>182.36</v>
      </c>
      <c r="G31" s="38"/>
      <c r="H31" s="38">
        <v>185.32</v>
      </c>
      <c r="I31" s="38"/>
      <c r="J31" s="38">
        <v>187.29</v>
      </c>
      <c r="K31" s="38"/>
      <c r="L31" s="42"/>
      <c r="M31" s="37"/>
      <c r="N31" s="39">
        <f t="shared" si="0"/>
        <v>187.29</v>
      </c>
      <c r="P31" s="105"/>
    </row>
    <row r="32" spans="2:16" ht="12.75">
      <c r="B32" s="40">
        <v>20</v>
      </c>
      <c r="C32" s="99" t="s">
        <v>78</v>
      </c>
      <c r="D32" s="68">
        <v>125</v>
      </c>
      <c r="E32" s="64">
        <v>174.97</v>
      </c>
      <c r="F32" s="42"/>
      <c r="G32" s="42">
        <v>170.55</v>
      </c>
      <c r="H32" s="42"/>
      <c r="I32" s="42"/>
      <c r="J32" s="42">
        <v>171.5</v>
      </c>
      <c r="K32" s="42">
        <v>164.71</v>
      </c>
      <c r="L32" s="38">
        <v>165.91</v>
      </c>
      <c r="M32" s="41"/>
      <c r="N32" s="39">
        <f t="shared" si="0"/>
        <v>174.97</v>
      </c>
      <c r="P32" s="105"/>
    </row>
    <row r="33" spans="2:16" ht="12.75">
      <c r="B33" s="35">
        <v>21</v>
      </c>
      <c r="C33" s="36" t="s">
        <v>55</v>
      </c>
      <c r="D33" s="68">
        <v>125</v>
      </c>
      <c r="E33" s="63">
        <v>197.49</v>
      </c>
      <c r="F33" s="38">
        <v>195.09</v>
      </c>
      <c r="G33" s="38">
        <v>198.58</v>
      </c>
      <c r="H33" s="38"/>
      <c r="I33" s="38">
        <v>194.75</v>
      </c>
      <c r="J33" s="38"/>
      <c r="K33" s="38">
        <v>201.67</v>
      </c>
      <c r="L33" s="42">
        <v>188.26</v>
      </c>
      <c r="M33" s="37"/>
      <c r="N33" s="39">
        <f t="shared" si="0"/>
        <v>201.67</v>
      </c>
      <c r="P33" s="105"/>
    </row>
    <row r="34" spans="2:16" ht="12.75">
      <c r="B34" s="40">
        <v>22</v>
      </c>
      <c r="C34" s="99" t="s">
        <v>68</v>
      </c>
      <c r="D34" s="68">
        <v>125</v>
      </c>
      <c r="E34" s="64">
        <v>219.86</v>
      </c>
      <c r="F34" s="42">
        <v>223.14</v>
      </c>
      <c r="G34" s="42">
        <v>236.09</v>
      </c>
      <c r="H34" s="42">
        <v>234.33</v>
      </c>
      <c r="I34" s="42"/>
      <c r="J34" s="42"/>
      <c r="K34" s="42"/>
      <c r="L34" s="38"/>
      <c r="M34" s="41"/>
      <c r="N34" s="39">
        <f t="shared" si="0"/>
        <v>236.09</v>
      </c>
      <c r="P34" s="105"/>
    </row>
    <row r="35" spans="2:16" ht="12.75">
      <c r="B35" s="35">
        <v>23</v>
      </c>
      <c r="C35" s="104" t="s">
        <v>56</v>
      </c>
      <c r="D35" s="68">
        <v>125</v>
      </c>
      <c r="E35" s="63">
        <v>188.49</v>
      </c>
      <c r="F35" s="38">
        <v>196.15</v>
      </c>
      <c r="G35" s="38">
        <v>197.23</v>
      </c>
      <c r="H35" s="38">
        <v>187.7</v>
      </c>
      <c r="I35" s="38">
        <v>190.07</v>
      </c>
      <c r="J35" s="38">
        <v>188.43</v>
      </c>
      <c r="K35" s="38">
        <v>182.64</v>
      </c>
      <c r="L35" s="42">
        <v>183.62</v>
      </c>
      <c r="M35" s="37"/>
      <c r="N35" s="39">
        <f t="shared" si="0"/>
        <v>197.23</v>
      </c>
      <c r="P35" s="105">
        <f>AVERAGE(E35:L35)</f>
        <v>189.29125</v>
      </c>
    </row>
    <row r="36" spans="2:17" ht="12.75">
      <c r="B36" s="40">
        <v>24</v>
      </c>
      <c r="C36" s="43" t="s">
        <v>57</v>
      </c>
      <c r="D36" s="69">
        <v>125</v>
      </c>
      <c r="E36" s="64">
        <v>195.86</v>
      </c>
      <c r="F36" s="42">
        <v>211.96</v>
      </c>
      <c r="G36" s="42">
        <v>201.67</v>
      </c>
      <c r="H36" s="42">
        <v>208.04</v>
      </c>
      <c r="I36" s="42">
        <v>196</v>
      </c>
      <c r="J36" s="42">
        <v>182.89</v>
      </c>
      <c r="K36" s="42">
        <v>198.94</v>
      </c>
      <c r="L36" s="39">
        <v>196.89</v>
      </c>
      <c r="M36" s="41"/>
      <c r="N36" s="39">
        <f t="shared" si="0"/>
        <v>211.96</v>
      </c>
      <c r="P36" s="105">
        <f>AVERAGE(E36:L36)</f>
        <v>199.03125</v>
      </c>
      <c r="Q36">
        <v>3</v>
      </c>
    </row>
    <row r="37" spans="2:17" ht="12.75">
      <c r="B37" s="35">
        <v>25</v>
      </c>
      <c r="C37" s="100" t="s">
        <v>58</v>
      </c>
      <c r="D37" s="68">
        <v>125</v>
      </c>
      <c r="E37" s="63">
        <v>221.56</v>
      </c>
      <c r="F37" s="38">
        <v>209.22</v>
      </c>
      <c r="G37" s="39">
        <v>226.31</v>
      </c>
      <c r="H37" s="39">
        <v>216.75</v>
      </c>
      <c r="I37" s="39">
        <v>223.3</v>
      </c>
      <c r="J37" s="38">
        <v>192.93</v>
      </c>
      <c r="K37" s="39">
        <v>228.1</v>
      </c>
      <c r="L37" s="38">
        <v>220.36</v>
      </c>
      <c r="M37" s="37"/>
      <c r="N37" s="39">
        <f t="shared" si="0"/>
        <v>228.1</v>
      </c>
      <c r="O37" s="50"/>
      <c r="P37" s="97">
        <f>AVERAGE(E37:L37)</f>
        <v>217.31624999999997</v>
      </c>
      <c r="Q37">
        <v>1</v>
      </c>
    </row>
    <row r="38" spans="2:16" ht="12.75">
      <c r="B38" s="35">
        <v>26</v>
      </c>
      <c r="C38" s="82" t="s">
        <v>59</v>
      </c>
      <c r="D38" s="68">
        <v>125</v>
      </c>
      <c r="E38" s="63"/>
      <c r="F38" s="38">
        <v>192.64</v>
      </c>
      <c r="G38" s="38"/>
      <c r="H38" s="38"/>
      <c r="I38" s="38"/>
      <c r="J38" s="38"/>
      <c r="K38" s="38">
        <v>194.79</v>
      </c>
      <c r="L38" s="42">
        <v>193.32</v>
      </c>
      <c r="M38" s="37"/>
      <c r="N38" s="39">
        <f t="shared" si="0"/>
        <v>194.79</v>
      </c>
      <c r="O38" s="50"/>
      <c r="P38" s="105"/>
    </row>
    <row r="39" spans="2:16" ht="12.75">
      <c r="B39" s="40">
        <v>27</v>
      </c>
      <c r="C39" s="101" t="s">
        <v>105</v>
      </c>
      <c r="D39" s="68">
        <v>125</v>
      </c>
      <c r="E39" s="64">
        <v>197.81</v>
      </c>
      <c r="F39" s="42">
        <v>169.83</v>
      </c>
      <c r="G39" s="42">
        <v>202.94</v>
      </c>
      <c r="H39" s="42">
        <v>194.61</v>
      </c>
      <c r="I39" s="42">
        <v>205.41</v>
      </c>
      <c r="J39" s="42">
        <v>195.11</v>
      </c>
      <c r="K39" s="42">
        <v>199.63</v>
      </c>
      <c r="L39" s="38"/>
      <c r="M39" s="41"/>
      <c r="N39" s="39">
        <f t="shared" si="0"/>
        <v>205.41</v>
      </c>
      <c r="P39" s="105"/>
    </row>
    <row r="40" spans="2:16" ht="12.75">
      <c r="B40" s="35">
        <v>28</v>
      </c>
      <c r="C40" s="36" t="s">
        <v>64</v>
      </c>
      <c r="D40" s="68">
        <v>125</v>
      </c>
      <c r="E40" s="63">
        <v>220.44</v>
      </c>
      <c r="F40" s="38">
        <v>214.97</v>
      </c>
      <c r="G40" s="38">
        <v>220.87</v>
      </c>
      <c r="H40" s="38">
        <v>220.94</v>
      </c>
      <c r="I40" s="38"/>
      <c r="J40" s="38">
        <v>215.43</v>
      </c>
      <c r="K40" s="38">
        <v>224</v>
      </c>
      <c r="L40" s="102">
        <v>221.64</v>
      </c>
      <c r="M40" s="37"/>
      <c r="N40" s="39">
        <f t="shared" si="0"/>
        <v>224</v>
      </c>
      <c r="P40" s="105"/>
    </row>
    <row r="41" spans="2:16" ht="12.75">
      <c r="B41" s="40">
        <v>29</v>
      </c>
      <c r="C41" s="43" t="s">
        <v>99</v>
      </c>
      <c r="D41" s="69">
        <v>150</v>
      </c>
      <c r="E41" s="64"/>
      <c r="F41" s="42"/>
      <c r="G41" s="42"/>
      <c r="H41" s="42"/>
      <c r="I41" s="42"/>
      <c r="J41" s="42"/>
      <c r="K41" s="42">
        <v>111.85</v>
      </c>
      <c r="L41" s="102">
        <v>170.24</v>
      </c>
      <c r="M41" s="41"/>
      <c r="N41" s="39">
        <f t="shared" si="0"/>
        <v>170.24</v>
      </c>
      <c r="P41" s="50"/>
    </row>
    <row r="42" ht="12.75">
      <c r="G42" s="62"/>
    </row>
    <row r="43" ht="12.75">
      <c r="C43" t="s">
        <v>106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Header>&amp;CBSC Finale 12 oktober 2019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90" zoomScaleNormal="90" zoomScalePageLayoutView="0" workbookViewId="0" topLeftCell="A1">
      <selection activeCell="Q22" sqref="Q22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421875" style="0" customWidth="1"/>
    <col min="4" max="9" width="8.28125" style="11" customWidth="1"/>
    <col min="10" max="10" width="0.9921875" style="0" customWidth="1"/>
    <col min="11" max="11" width="17.00390625" style="0" customWidth="1"/>
    <col min="12" max="12" width="9.8515625" style="0" customWidth="1"/>
    <col min="13" max="13" width="5.28125" style="0" customWidth="1"/>
    <col min="14" max="14" width="2.57421875" style="0" customWidth="1"/>
    <col min="16" max="16" width="14.00390625" style="0" customWidth="1"/>
  </cols>
  <sheetData>
    <row r="1" spans="6:8" ht="12.75">
      <c r="F1" s="17" t="s">
        <v>134</v>
      </c>
      <c r="G1" s="17"/>
      <c r="H1" s="17"/>
    </row>
    <row r="2" spans="6:8" ht="12.75">
      <c r="F2" s="17"/>
      <c r="G2" s="17"/>
      <c r="H2" s="17"/>
    </row>
    <row r="3" spans="2:12" s="9" customFormat="1" ht="12.75">
      <c r="B3" s="13" t="s">
        <v>1</v>
      </c>
      <c r="C3" s="13"/>
      <c r="D3" s="18">
        <v>42817</v>
      </c>
      <c r="E3" s="18">
        <v>44023</v>
      </c>
      <c r="F3" s="18">
        <v>44086</v>
      </c>
      <c r="G3" s="18">
        <v>44100</v>
      </c>
      <c r="H3" s="18">
        <v>44114</v>
      </c>
      <c r="I3" s="18">
        <v>44149</v>
      </c>
      <c r="J3" s="13"/>
      <c r="K3" s="19"/>
      <c r="L3" s="13" t="s">
        <v>28</v>
      </c>
    </row>
    <row r="4" spans="2:12" s="9" customFormat="1" ht="3.75" customHeight="1">
      <c r="B4" s="13"/>
      <c r="C4" s="13"/>
      <c r="D4" s="15"/>
      <c r="E4" s="15"/>
      <c r="F4" s="15"/>
      <c r="G4" s="15"/>
      <c r="H4" s="15"/>
      <c r="I4" s="15"/>
      <c r="J4" s="13"/>
      <c r="K4" s="13"/>
      <c r="L4" s="13"/>
    </row>
    <row r="5" spans="1:13" s="9" customFormat="1" ht="12.75">
      <c r="A5" s="9">
        <v>1</v>
      </c>
      <c r="B5" s="13" t="s">
        <v>92</v>
      </c>
      <c r="C5" s="60"/>
      <c r="D5" s="15">
        <v>230.47</v>
      </c>
      <c r="E5" s="15">
        <v>222.09</v>
      </c>
      <c r="F5" s="15">
        <v>227.29</v>
      </c>
      <c r="G5" s="15">
        <v>224.23</v>
      </c>
      <c r="H5" s="15">
        <v>223.1</v>
      </c>
      <c r="I5" s="15"/>
      <c r="J5" s="15"/>
      <c r="K5" s="15" t="s">
        <v>24</v>
      </c>
      <c r="L5" s="15">
        <f>SUM(D5:I5)</f>
        <v>1127.18</v>
      </c>
      <c r="M5" s="9" t="s">
        <v>107</v>
      </c>
    </row>
    <row r="6" spans="1:12" s="9" customFormat="1" ht="12.75">
      <c r="A6" s="9">
        <f aca="true" t="shared" si="0" ref="A6:A31">A5+1</f>
        <v>2</v>
      </c>
      <c r="B6" s="13" t="s">
        <v>112</v>
      </c>
      <c r="C6" s="60"/>
      <c r="D6" s="15">
        <v>216.44</v>
      </c>
      <c r="E6" s="15">
        <v>211.26</v>
      </c>
      <c r="F6" s="15">
        <v>219.34</v>
      </c>
      <c r="G6" s="15">
        <v>214.82</v>
      </c>
      <c r="H6" s="15">
        <v>221.68</v>
      </c>
      <c r="I6" s="15"/>
      <c r="J6" s="15"/>
      <c r="K6" s="15" t="s">
        <v>24</v>
      </c>
      <c r="L6" s="15">
        <f>SUM(D6:I6)</f>
        <v>1083.54</v>
      </c>
    </row>
    <row r="7" spans="1:12" s="9" customFormat="1" ht="12.75">
      <c r="A7" s="9">
        <f t="shared" si="0"/>
        <v>3</v>
      </c>
      <c r="B7" s="13" t="s">
        <v>97</v>
      </c>
      <c r="C7" s="60"/>
      <c r="D7" s="15">
        <v>232.76</v>
      </c>
      <c r="E7" s="15">
        <v>201.54</v>
      </c>
      <c r="F7" s="15">
        <v>218.85</v>
      </c>
      <c r="G7" s="15">
        <v>210.96</v>
      </c>
      <c r="H7" s="15">
        <v>219.42</v>
      </c>
      <c r="I7" s="15"/>
      <c r="J7" s="15"/>
      <c r="K7" s="15" t="s">
        <v>24</v>
      </c>
      <c r="L7" s="15">
        <f>SUM(D7:I7)</f>
        <v>1083.53</v>
      </c>
    </row>
    <row r="8" spans="1:12" s="9" customFormat="1" ht="12.75">
      <c r="A8" s="9">
        <f t="shared" si="0"/>
        <v>4</v>
      </c>
      <c r="B8" s="13" t="s">
        <v>94</v>
      </c>
      <c r="C8" s="60"/>
      <c r="D8" s="15">
        <v>212.47</v>
      </c>
      <c r="E8" s="15">
        <v>205.25</v>
      </c>
      <c r="F8" s="15">
        <v>205.93</v>
      </c>
      <c r="G8" s="15">
        <v>207.56</v>
      </c>
      <c r="H8" s="15">
        <v>199.86</v>
      </c>
      <c r="I8" s="15"/>
      <c r="J8" s="15"/>
      <c r="K8" s="15" t="s">
        <v>24</v>
      </c>
      <c r="L8" s="15">
        <f>SUM(D8:I8)</f>
        <v>1031.0700000000002</v>
      </c>
    </row>
    <row r="9" spans="1:12" s="9" customFormat="1" ht="12.75">
      <c r="A9" s="9">
        <f t="shared" si="0"/>
        <v>5</v>
      </c>
      <c r="B9" s="13" t="s">
        <v>96</v>
      </c>
      <c r="C9" s="60"/>
      <c r="D9" s="15">
        <v>211.92</v>
      </c>
      <c r="E9" s="15">
        <v>190.2</v>
      </c>
      <c r="F9" s="15">
        <v>204.41</v>
      </c>
      <c r="G9" s="15">
        <v>198.64</v>
      </c>
      <c r="H9" s="15">
        <v>209.05</v>
      </c>
      <c r="I9" s="15"/>
      <c r="J9" s="15"/>
      <c r="K9" s="15" t="s">
        <v>24</v>
      </c>
      <c r="L9" s="15">
        <f>SUM(D9:I9)</f>
        <v>1014.22</v>
      </c>
    </row>
    <row r="10" spans="1:12" s="9" customFormat="1" ht="12.75">
      <c r="A10" s="9">
        <f t="shared" si="0"/>
        <v>6</v>
      </c>
      <c r="B10" s="13" t="s">
        <v>116</v>
      </c>
      <c r="C10" s="60"/>
      <c r="D10" s="15">
        <v>262.77</v>
      </c>
      <c r="E10" s="15">
        <v>0</v>
      </c>
      <c r="F10" s="15">
        <v>239.21</v>
      </c>
      <c r="G10" s="15">
        <v>241.75</v>
      </c>
      <c r="H10" s="15">
        <v>250.67</v>
      </c>
      <c r="I10" s="15"/>
      <c r="J10" s="15"/>
      <c r="K10" s="15" t="s">
        <v>24</v>
      </c>
      <c r="L10" s="54">
        <f>SUM(D10:I10)</f>
        <v>994.4</v>
      </c>
    </row>
    <row r="11" spans="1:12" s="9" customFormat="1" ht="12.75">
      <c r="A11" s="9">
        <f t="shared" si="0"/>
        <v>7</v>
      </c>
      <c r="B11" s="13" t="s">
        <v>93</v>
      </c>
      <c r="C11" s="60"/>
      <c r="D11" s="15">
        <v>196.7</v>
      </c>
      <c r="E11" s="15">
        <v>205.25</v>
      </c>
      <c r="F11" s="15">
        <v>196.03</v>
      </c>
      <c r="G11" s="54">
        <v>194.49</v>
      </c>
      <c r="H11" s="54">
        <v>195.16</v>
      </c>
      <c r="I11" s="54"/>
      <c r="J11" s="15"/>
      <c r="K11" s="15" t="s">
        <v>24</v>
      </c>
      <c r="L11" s="15">
        <f>SUM(D11:I11)</f>
        <v>987.63</v>
      </c>
    </row>
    <row r="12" spans="1:12" s="9" customFormat="1" ht="12.75">
      <c r="A12" s="9">
        <f t="shared" si="0"/>
        <v>8</v>
      </c>
      <c r="B12" s="13" t="s">
        <v>113</v>
      </c>
      <c r="C12" s="60"/>
      <c r="D12" s="15">
        <v>196.36</v>
      </c>
      <c r="E12" s="15">
        <v>186.24</v>
      </c>
      <c r="F12" s="15">
        <v>185.37</v>
      </c>
      <c r="G12" s="15">
        <v>188.73</v>
      </c>
      <c r="H12" s="15">
        <v>190.69</v>
      </c>
      <c r="I12" s="15"/>
      <c r="J12" s="15"/>
      <c r="K12" s="15" t="s">
        <v>24</v>
      </c>
      <c r="L12" s="15">
        <f>SUM(D12:I12)</f>
        <v>947.3900000000001</v>
      </c>
    </row>
    <row r="13" spans="1:12" s="9" customFormat="1" ht="12.75">
      <c r="A13" s="9">
        <f t="shared" si="0"/>
        <v>9</v>
      </c>
      <c r="B13" s="13" t="s">
        <v>122</v>
      </c>
      <c r="C13" s="60"/>
      <c r="D13" s="15">
        <v>201.03</v>
      </c>
      <c r="E13" s="15">
        <v>179.3</v>
      </c>
      <c r="F13" s="15">
        <v>181.74</v>
      </c>
      <c r="G13" s="15">
        <v>183.46</v>
      </c>
      <c r="H13" s="15">
        <v>178.76</v>
      </c>
      <c r="I13" s="15"/>
      <c r="J13" s="15"/>
      <c r="K13" s="15" t="s">
        <v>24</v>
      </c>
      <c r="L13" s="15">
        <f>SUM(D13:I13)</f>
        <v>924.2900000000001</v>
      </c>
    </row>
    <row r="14" spans="1:12" s="9" customFormat="1" ht="12.75">
      <c r="A14" s="9">
        <f t="shared" si="0"/>
        <v>10</v>
      </c>
      <c r="B14" s="13" t="s">
        <v>87</v>
      </c>
      <c r="C14" s="60"/>
      <c r="D14" s="15">
        <v>240.08</v>
      </c>
      <c r="E14" s="15">
        <v>227.75</v>
      </c>
      <c r="F14" s="15">
        <v>227.93</v>
      </c>
      <c r="G14" s="15">
        <v>0</v>
      </c>
      <c r="H14" s="15">
        <v>223.04</v>
      </c>
      <c r="I14" s="15"/>
      <c r="J14" s="15"/>
      <c r="K14" s="15" t="s">
        <v>24</v>
      </c>
      <c r="L14" s="15">
        <f>SUM(D14:I14)</f>
        <v>918.8</v>
      </c>
    </row>
    <row r="15" spans="1:12" s="9" customFormat="1" ht="12.75">
      <c r="A15" s="9">
        <f t="shared" si="0"/>
        <v>11</v>
      </c>
      <c r="B15" s="13" t="s">
        <v>102</v>
      </c>
      <c r="C15" s="60"/>
      <c r="D15" s="15">
        <v>237.5</v>
      </c>
      <c r="E15" s="15">
        <v>222.58</v>
      </c>
      <c r="F15" s="15">
        <v>217.86</v>
      </c>
      <c r="G15" s="15">
        <v>0</v>
      </c>
      <c r="H15" s="15">
        <v>220.68</v>
      </c>
      <c r="I15" s="15"/>
      <c r="J15" s="15"/>
      <c r="K15" s="15" t="s">
        <v>24</v>
      </c>
      <c r="L15" s="15">
        <f>SUM(D15:I15)</f>
        <v>898.6200000000001</v>
      </c>
    </row>
    <row r="16" spans="1:12" s="9" customFormat="1" ht="12.75">
      <c r="A16" s="9">
        <f t="shared" si="0"/>
        <v>12</v>
      </c>
      <c r="B16" s="13" t="s">
        <v>140</v>
      </c>
      <c r="C16" s="60"/>
      <c r="D16" s="15">
        <v>0</v>
      </c>
      <c r="E16" s="15">
        <v>222.53</v>
      </c>
      <c r="F16" s="15">
        <v>220.88</v>
      </c>
      <c r="G16" s="15">
        <v>224.58</v>
      </c>
      <c r="H16" s="15">
        <v>223.09</v>
      </c>
      <c r="I16" s="15"/>
      <c r="J16" s="15"/>
      <c r="K16" s="15" t="s">
        <v>24</v>
      </c>
      <c r="L16" s="15">
        <f>SUM(D16:I16)</f>
        <v>891.08</v>
      </c>
    </row>
    <row r="17" spans="1:12" s="9" customFormat="1" ht="12.75">
      <c r="A17" s="9">
        <f t="shared" si="0"/>
        <v>13</v>
      </c>
      <c r="B17" s="13" t="s">
        <v>119</v>
      </c>
      <c r="C17" s="60"/>
      <c r="D17" s="15">
        <v>226</v>
      </c>
      <c r="E17" s="15">
        <v>219.16</v>
      </c>
      <c r="F17" s="15">
        <v>214.37</v>
      </c>
      <c r="G17" s="15">
        <v>0</v>
      </c>
      <c r="H17" s="15">
        <v>221.36</v>
      </c>
      <c r="I17" s="15"/>
      <c r="J17" s="15"/>
      <c r="K17" s="15" t="s">
        <v>24</v>
      </c>
      <c r="L17" s="15">
        <f>SUM(D17:I17)</f>
        <v>880.89</v>
      </c>
    </row>
    <row r="18" spans="1:12" s="9" customFormat="1" ht="12.75">
      <c r="A18" s="9">
        <f t="shared" si="0"/>
        <v>14</v>
      </c>
      <c r="B18" s="13" t="s">
        <v>100</v>
      </c>
      <c r="C18" s="60"/>
      <c r="D18" s="15">
        <v>183.36</v>
      </c>
      <c r="E18" s="15">
        <v>179.42</v>
      </c>
      <c r="F18" s="15">
        <v>174.1</v>
      </c>
      <c r="G18" s="15">
        <v>165.46</v>
      </c>
      <c r="H18" s="15">
        <v>172.67</v>
      </c>
      <c r="I18" s="15"/>
      <c r="J18" s="15"/>
      <c r="K18" s="15" t="s">
        <v>24</v>
      </c>
      <c r="L18" s="15">
        <f>SUM(D18:I18)</f>
        <v>875.01</v>
      </c>
    </row>
    <row r="19" spans="1:12" s="9" customFormat="1" ht="12.75">
      <c r="A19" s="9">
        <f t="shared" si="0"/>
        <v>15</v>
      </c>
      <c r="B19" s="13" t="s">
        <v>124</v>
      </c>
      <c r="C19" s="60"/>
      <c r="D19" s="15">
        <v>184.64</v>
      </c>
      <c r="E19" s="15">
        <v>171.37</v>
      </c>
      <c r="F19" s="15">
        <v>179.31</v>
      </c>
      <c r="G19" s="15">
        <v>154.62</v>
      </c>
      <c r="H19" s="15">
        <v>164.34</v>
      </c>
      <c r="I19" s="15"/>
      <c r="J19" s="15"/>
      <c r="K19" s="15" t="s">
        <v>24</v>
      </c>
      <c r="L19" s="15">
        <f>SUM(D19:I19)</f>
        <v>854.28</v>
      </c>
    </row>
    <row r="20" spans="1:12" s="9" customFormat="1" ht="12.75">
      <c r="A20" s="9">
        <f t="shared" si="0"/>
        <v>16</v>
      </c>
      <c r="B20" s="13" t="s">
        <v>127</v>
      </c>
      <c r="C20" s="60"/>
      <c r="D20" s="15">
        <v>207.16</v>
      </c>
      <c r="E20" s="15">
        <v>0</v>
      </c>
      <c r="F20" s="15">
        <v>204.84</v>
      </c>
      <c r="G20" s="15">
        <v>201.14</v>
      </c>
      <c r="H20" s="15">
        <v>203.31</v>
      </c>
      <c r="I20" s="15"/>
      <c r="J20" s="15"/>
      <c r="K20" s="15" t="s">
        <v>24</v>
      </c>
      <c r="L20" s="15">
        <f>SUM(D20:I20)</f>
        <v>816.45</v>
      </c>
    </row>
    <row r="21" spans="1:12" s="9" customFormat="1" ht="12.75">
      <c r="A21" s="9">
        <f t="shared" si="0"/>
        <v>17</v>
      </c>
      <c r="B21" s="13" t="s">
        <v>129</v>
      </c>
      <c r="C21" s="60"/>
      <c r="D21" s="15">
        <v>216.86</v>
      </c>
      <c r="E21" s="15">
        <v>191.94</v>
      </c>
      <c r="F21" s="15">
        <v>202.29</v>
      </c>
      <c r="G21" s="15">
        <v>0</v>
      </c>
      <c r="H21" s="15">
        <v>191.99</v>
      </c>
      <c r="I21" s="15"/>
      <c r="J21" s="15"/>
      <c r="K21" s="15" t="s">
        <v>24</v>
      </c>
      <c r="L21" s="15">
        <f>SUM(D21:I21)</f>
        <v>803.08</v>
      </c>
    </row>
    <row r="22" spans="1:12" s="9" customFormat="1" ht="12.75">
      <c r="A22" s="9">
        <f t="shared" si="0"/>
        <v>18</v>
      </c>
      <c r="B22" s="13" t="s">
        <v>121</v>
      </c>
      <c r="C22" s="60"/>
      <c r="D22" s="15">
        <v>145.52</v>
      </c>
      <c r="E22" s="15">
        <v>152.76</v>
      </c>
      <c r="F22" s="15">
        <v>156.21</v>
      </c>
      <c r="G22" s="15">
        <v>159.67</v>
      </c>
      <c r="H22" s="15">
        <v>157.43</v>
      </c>
      <c r="I22" s="15"/>
      <c r="J22" s="15"/>
      <c r="K22" s="15" t="s">
        <v>24</v>
      </c>
      <c r="L22" s="15">
        <f>SUM(D22:I22)</f>
        <v>771.5899999999999</v>
      </c>
    </row>
    <row r="23" spans="1:12" s="9" customFormat="1" ht="12.75">
      <c r="A23" s="9">
        <f t="shared" si="0"/>
        <v>19</v>
      </c>
      <c r="B23" s="13" t="s">
        <v>118</v>
      </c>
      <c r="C23" s="13"/>
      <c r="D23" s="15">
        <v>239.55</v>
      </c>
      <c r="E23" s="15">
        <v>0</v>
      </c>
      <c r="F23" s="15">
        <v>235.71</v>
      </c>
      <c r="G23" s="15">
        <v>0</v>
      </c>
      <c r="H23" s="15">
        <v>233.22</v>
      </c>
      <c r="I23" s="15"/>
      <c r="J23" s="15"/>
      <c r="K23" s="15" t="s">
        <v>24</v>
      </c>
      <c r="L23" s="15">
        <f>SUM(D23:I23)</f>
        <v>708.48</v>
      </c>
    </row>
    <row r="24" spans="1:12" s="9" customFormat="1" ht="12.75">
      <c r="A24" s="9">
        <f t="shared" si="0"/>
        <v>20</v>
      </c>
      <c r="B24" s="13" t="s">
        <v>117</v>
      </c>
      <c r="C24" s="13"/>
      <c r="D24" s="15">
        <v>142.56</v>
      </c>
      <c r="E24" s="15">
        <v>140.13</v>
      </c>
      <c r="F24" s="15">
        <v>127.55</v>
      </c>
      <c r="G24" s="15">
        <v>137.56</v>
      </c>
      <c r="H24" s="15">
        <v>129.77</v>
      </c>
      <c r="I24" s="15"/>
      <c r="J24" s="15"/>
      <c r="K24" s="15" t="s">
        <v>24</v>
      </c>
      <c r="L24" s="15">
        <f>SUM(D24:I24)</f>
        <v>677.5699999999999</v>
      </c>
    </row>
    <row r="25" spans="1:12" s="9" customFormat="1" ht="12.75">
      <c r="A25" s="9">
        <f t="shared" si="0"/>
        <v>21</v>
      </c>
      <c r="B25" s="13" t="s">
        <v>114</v>
      </c>
      <c r="C25" s="13"/>
      <c r="D25" s="15">
        <v>117.45</v>
      </c>
      <c r="E25" s="15">
        <v>123.73</v>
      </c>
      <c r="F25" s="15">
        <v>129.77</v>
      </c>
      <c r="G25" s="15">
        <v>136.06</v>
      </c>
      <c r="H25" s="15">
        <v>135.41</v>
      </c>
      <c r="I25" s="15"/>
      <c r="J25" s="15"/>
      <c r="K25" s="15" t="s">
        <v>24</v>
      </c>
      <c r="L25" s="15">
        <f>SUM(D25:I25)</f>
        <v>642.4200000000001</v>
      </c>
    </row>
    <row r="26" spans="1:12" s="9" customFormat="1" ht="12.75">
      <c r="A26" s="9">
        <f t="shared" si="0"/>
        <v>22</v>
      </c>
      <c r="B26" s="13" t="s">
        <v>125</v>
      </c>
      <c r="C26" s="13"/>
      <c r="D26" s="15">
        <v>183.6</v>
      </c>
      <c r="E26" s="15">
        <v>164.64</v>
      </c>
      <c r="F26" s="15">
        <v>0</v>
      </c>
      <c r="G26" s="15">
        <v>0</v>
      </c>
      <c r="H26" s="15">
        <v>162.75</v>
      </c>
      <c r="I26" s="15"/>
      <c r="J26" s="15"/>
      <c r="K26" s="15" t="s">
        <v>24</v>
      </c>
      <c r="L26" s="15">
        <f>SUM(D26:I26)</f>
        <v>510.99</v>
      </c>
    </row>
    <row r="27" spans="1:12" s="9" customFormat="1" ht="12.75">
      <c r="A27" s="9">
        <f t="shared" si="0"/>
        <v>23</v>
      </c>
      <c r="B27" s="13" t="s">
        <v>123</v>
      </c>
      <c r="C27" s="13"/>
      <c r="D27" s="15">
        <v>172.61</v>
      </c>
      <c r="E27" s="15">
        <v>164.89</v>
      </c>
      <c r="F27" s="15">
        <v>0</v>
      </c>
      <c r="G27" s="15">
        <v>0</v>
      </c>
      <c r="H27" s="15">
        <v>0</v>
      </c>
      <c r="I27" s="15"/>
      <c r="J27" s="15"/>
      <c r="K27" s="15" t="s">
        <v>24</v>
      </c>
      <c r="L27" s="15">
        <f>SUM(D27:I27)</f>
        <v>337.5</v>
      </c>
    </row>
    <row r="28" spans="1:12" s="9" customFormat="1" ht="12.75">
      <c r="A28" s="9">
        <f t="shared" si="0"/>
        <v>24</v>
      </c>
      <c r="B28" s="13" t="s">
        <v>89</v>
      </c>
      <c r="C28" s="13"/>
      <c r="D28" s="15">
        <v>0</v>
      </c>
      <c r="E28" s="15">
        <v>171.52</v>
      </c>
      <c r="F28" s="15">
        <v>159.35</v>
      </c>
      <c r="G28" s="15">
        <v>0</v>
      </c>
      <c r="H28" s="15">
        <v>0</v>
      </c>
      <c r="I28" s="15"/>
      <c r="J28" s="15"/>
      <c r="K28" s="15" t="s">
        <v>24</v>
      </c>
      <c r="L28" s="15">
        <f>SUM(D28:I28)</f>
        <v>330.87</v>
      </c>
    </row>
    <row r="29" spans="1:12" s="9" customFormat="1" ht="12.75">
      <c r="A29" s="9">
        <f t="shared" si="0"/>
        <v>25</v>
      </c>
      <c r="B29" s="13" t="s">
        <v>120</v>
      </c>
      <c r="C29" s="13"/>
      <c r="D29" s="15">
        <v>194.42</v>
      </c>
      <c r="E29" s="15">
        <v>0</v>
      </c>
      <c r="F29" s="15">
        <v>0</v>
      </c>
      <c r="G29" s="15">
        <v>0</v>
      </c>
      <c r="H29" s="15">
        <v>0</v>
      </c>
      <c r="I29" s="15"/>
      <c r="J29" s="15"/>
      <c r="K29" s="15" t="s">
        <v>24</v>
      </c>
      <c r="L29" s="15">
        <f>SUM(D29:I29)</f>
        <v>194.42</v>
      </c>
    </row>
    <row r="30" spans="1:12" s="9" customFormat="1" ht="12.75">
      <c r="A30" s="9">
        <f t="shared" si="0"/>
        <v>26</v>
      </c>
      <c r="B30" s="13" t="s">
        <v>115</v>
      </c>
      <c r="C30" s="13"/>
      <c r="D30" s="15">
        <v>161.97</v>
      </c>
      <c r="E30" s="15">
        <v>0</v>
      </c>
      <c r="F30" s="15">
        <v>0</v>
      </c>
      <c r="G30" s="15">
        <v>0</v>
      </c>
      <c r="H30" s="15">
        <v>0</v>
      </c>
      <c r="I30" s="15"/>
      <c r="J30" s="15"/>
      <c r="K30" s="15" t="s">
        <v>24</v>
      </c>
      <c r="L30" s="15">
        <f>SUM(D30:I30)</f>
        <v>161.97</v>
      </c>
    </row>
    <row r="31" spans="1:12" s="9" customFormat="1" ht="12.75">
      <c r="A31" s="9">
        <f t="shared" si="0"/>
        <v>27</v>
      </c>
      <c r="B31" s="13" t="s">
        <v>163</v>
      </c>
      <c r="C31" s="13"/>
      <c r="D31" s="15">
        <v>0</v>
      </c>
      <c r="E31" s="15">
        <v>0</v>
      </c>
      <c r="F31" s="15">
        <v>0</v>
      </c>
      <c r="G31" s="15">
        <v>0</v>
      </c>
      <c r="H31" s="15">
        <v>115.4</v>
      </c>
      <c r="I31" s="15"/>
      <c r="J31" s="15"/>
      <c r="K31" s="15" t="s">
        <v>24</v>
      </c>
      <c r="L31" s="15">
        <f>SUM(D31:I31)</f>
        <v>115.4</v>
      </c>
    </row>
    <row r="32" spans="1:12" s="9" customFormat="1" ht="12.75">
      <c r="A32" s="9">
        <v>28</v>
      </c>
      <c r="B32" s="13" t="s">
        <v>126</v>
      </c>
      <c r="C32" s="13"/>
      <c r="D32" s="15">
        <v>48.88</v>
      </c>
      <c r="E32" s="15">
        <v>53.37</v>
      </c>
      <c r="F32" s="15">
        <v>0</v>
      </c>
      <c r="G32" s="15">
        <v>0</v>
      </c>
      <c r="H32" s="15">
        <v>0</v>
      </c>
      <c r="I32" s="15"/>
      <c r="J32" s="15"/>
      <c r="K32" s="15" t="s">
        <v>24</v>
      </c>
      <c r="L32" s="15">
        <f>SUM(D32:I32)</f>
        <v>102.25</v>
      </c>
    </row>
    <row r="33" spans="1:12" s="9" customFormat="1" ht="12.75">
      <c r="A33" s="9">
        <v>29</v>
      </c>
      <c r="B33" s="13" t="s">
        <v>151</v>
      </c>
      <c r="C33" s="13"/>
      <c r="D33" s="15">
        <v>0</v>
      </c>
      <c r="E33" s="15">
        <v>0</v>
      </c>
      <c r="F33" s="15">
        <v>99.02</v>
      </c>
      <c r="G33" s="15">
        <v>0</v>
      </c>
      <c r="H33" s="15">
        <v>0</v>
      </c>
      <c r="I33" s="15"/>
      <c r="J33" s="15"/>
      <c r="K33" s="15" t="s">
        <v>24</v>
      </c>
      <c r="L33" s="15">
        <f>SUM(D33:I33)</f>
        <v>99.02</v>
      </c>
    </row>
    <row r="34" spans="1:12" s="9" customFormat="1" ht="12.75">
      <c r="A34" s="9">
        <v>30</v>
      </c>
      <c r="B34" s="13"/>
      <c r="C34" s="13"/>
      <c r="D34" s="15"/>
      <c r="E34" s="15"/>
      <c r="F34" s="15"/>
      <c r="G34" s="15"/>
      <c r="H34" s="15"/>
      <c r="I34" s="15"/>
      <c r="J34" s="15"/>
      <c r="K34" s="15" t="s">
        <v>24</v>
      </c>
      <c r="L34" s="15">
        <f>SUM(D34:I34)</f>
        <v>0</v>
      </c>
    </row>
    <row r="35" spans="1:12" s="9" customFormat="1" ht="12.75">
      <c r="A35" s="9">
        <v>31</v>
      </c>
      <c r="B35" s="13"/>
      <c r="C35" s="13"/>
      <c r="D35" s="15"/>
      <c r="E35" s="15"/>
      <c r="F35" s="15"/>
      <c r="G35" s="15"/>
      <c r="H35" s="15"/>
      <c r="I35" s="15"/>
      <c r="J35" s="15"/>
      <c r="K35" s="15" t="s">
        <v>24</v>
      </c>
      <c r="L35" s="15">
        <f>SUM(D35:I35)</f>
        <v>0</v>
      </c>
    </row>
    <row r="36" spans="1:12" s="9" customFormat="1" ht="12.75">
      <c r="A36" s="9">
        <v>32</v>
      </c>
      <c r="B36" s="13"/>
      <c r="C36" s="13"/>
      <c r="D36" s="15"/>
      <c r="E36" s="15"/>
      <c r="F36" s="15"/>
      <c r="G36" s="15"/>
      <c r="H36" s="15"/>
      <c r="I36" s="15"/>
      <c r="J36" s="15"/>
      <c r="K36" s="15" t="s">
        <v>24</v>
      </c>
      <c r="L36" s="15">
        <f>SUM(D36:I36)</f>
        <v>0</v>
      </c>
    </row>
    <row r="37" spans="1:12" s="9" customFormat="1" ht="12.75">
      <c r="A37" s="9">
        <v>33</v>
      </c>
      <c r="C37" s="13"/>
      <c r="D37" s="15"/>
      <c r="E37" s="15"/>
      <c r="F37" s="15"/>
      <c r="G37" s="15"/>
      <c r="H37" s="15"/>
      <c r="I37" s="15"/>
      <c r="J37" s="15"/>
      <c r="K37" s="15" t="s">
        <v>24</v>
      </c>
      <c r="L37" s="15">
        <f>SUM(D37:I37)</f>
        <v>0</v>
      </c>
    </row>
    <row r="38" spans="1:12" s="9" customFormat="1" ht="12.75">
      <c r="A38" s="9">
        <v>34</v>
      </c>
      <c r="B38" s="13"/>
      <c r="C38" s="13"/>
      <c r="D38" s="15"/>
      <c r="E38" s="15"/>
      <c r="F38" s="15"/>
      <c r="G38" s="15"/>
      <c r="H38" s="15"/>
      <c r="I38" s="15"/>
      <c r="J38" s="15"/>
      <c r="K38" s="15" t="s">
        <v>24</v>
      </c>
      <c r="L38" s="15">
        <f>SUM(D38:I38)</f>
        <v>0</v>
      </c>
    </row>
    <row r="39" spans="1:12" s="9" customFormat="1" ht="12.75">
      <c r="A39" s="9">
        <v>35</v>
      </c>
      <c r="B39" s="13"/>
      <c r="C39" s="13"/>
      <c r="D39" s="15"/>
      <c r="E39" s="15"/>
      <c r="F39" s="15"/>
      <c r="G39" s="15"/>
      <c r="H39" s="15"/>
      <c r="I39" s="15"/>
      <c r="J39" s="15"/>
      <c r="K39" s="15" t="s">
        <v>24</v>
      </c>
      <c r="L39" s="15">
        <f>SUM(D39:I39)</f>
        <v>0</v>
      </c>
    </row>
    <row r="40" spans="1:12" s="9" customFormat="1" ht="12.75">
      <c r="A40" s="9">
        <v>36</v>
      </c>
      <c r="B40" s="13"/>
      <c r="C40" s="13"/>
      <c r="D40" s="15"/>
      <c r="E40" s="15"/>
      <c r="F40" s="15"/>
      <c r="G40" s="15"/>
      <c r="H40" s="15"/>
      <c r="I40" s="15"/>
      <c r="J40" s="15"/>
      <c r="K40" s="15" t="s">
        <v>24</v>
      </c>
      <c r="L40" s="15">
        <f>SUM(D40:I40)</f>
        <v>0</v>
      </c>
    </row>
    <row r="41" spans="1:12" s="9" customFormat="1" ht="12.75">
      <c r="A41" s="9">
        <v>37</v>
      </c>
      <c r="B41" s="13"/>
      <c r="C41" s="13"/>
      <c r="D41" s="15"/>
      <c r="E41" s="15"/>
      <c r="F41" s="15"/>
      <c r="G41" s="15"/>
      <c r="H41" s="15"/>
      <c r="I41" s="15"/>
      <c r="J41" s="15"/>
      <c r="K41" s="15" t="s">
        <v>24</v>
      </c>
      <c r="L41" s="15">
        <f>SUM(D41:I41)</f>
        <v>0</v>
      </c>
    </row>
    <row r="42" spans="1:12" s="9" customFormat="1" ht="12.75">
      <c r="A42" s="9">
        <v>38</v>
      </c>
      <c r="B42" s="13"/>
      <c r="C42" s="13"/>
      <c r="D42" s="15"/>
      <c r="E42" s="15"/>
      <c r="F42" s="15"/>
      <c r="G42" s="15"/>
      <c r="H42" s="15"/>
      <c r="I42" s="15"/>
      <c r="J42" s="15"/>
      <c r="K42" s="15" t="s">
        <v>24</v>
      </c>
      <c r="L42" s="15">
        <f>SUM(D42:I42)</f>
        <v>0</v>
      </c>
    </row>
    <row r="43" spans="1:12" s="9" customFormat="1" ht="12.75">
      <c r="A43" s="9">
        <v>38</v>
      </c>
      <c r="B43" s="13"/>
      <c r="C43" s="13"/>
      <c r="D43" s="15"/>
      <c r="E43" s="15"/>
      <c r="F43" s="15"/>
      <c r="G43" s="15"/>
      <c r="H43" s="15"/>
      <c r="I43" s="15"/>
      <c r="J43" s="15"/>
      <c r="K43" s="15" t="s">
        <v>24</v>
      </c>
      <c r="L43" s="15">
        <f>SUM(D43:I43)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90" zoomScaleNormal="90" zoomScalePageLayoutView="0" workbookViewId="0" topLeftCell="A1">
      <selection activeCell="S18" sqref="S18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57421875" style="0" customWidth="1"/>
    <col min="4" max="4" width="4.57421875" style="73" customWidth="1"/>
    <col min="5" max="10" width="8.28125" style="11" customWidth="1"/>
    <col min="11" max="11" width="0.9921875" style="0" customWidth="1"/>
    <col min="12" max="12" width="8.28125" style="0" customWidth="1"/>
    <col min="13" max="13" width="5.28125" style="0" customWidth="1"/>
    <col min="14" max="14" width="20.8515625" style="11" customWidth="1"/>
    <col min="15" max="15" width="6.57421875" style="0" customWidth="1"/>
    <col min="16" max="16" width="9.140625" style="16" customWidth="1"/>
  </cols>
  <sheetData>
    <row r="1" spans="7:9" ht="12.75">
      <c r="G1" s="17" t="s">
        <v>133</v>
      </c>
      <c r="H1" s="17"/>
      <c r="I1" s="17"/>
    </row>
    <row r="2" spans="7:9" ht="12.75">
      <c r="G2" s="17"/>
      <c r="H2" s="17"/>
      <c r="I2" s="17"/>
    </row>
    <row r="3" spans="2:16" s="9" customFormat="1" ht="12.75">
      <c r="B3" s="13" t="s">
        <v>1</v>
      </c>
      <c r="C3" s="13" t="s">
        <v>50</v>
      </c>
      <c r="D3" s="116" t="s">
        <v>51</v>
      </c>
      <c r="E3" s="18">
        <v>43890</v>
      </c>
      <c r="F3" s="18">
        <v>44023</v>
      </c>
      <c r="G3" s="18">
        <v>44086</v>
      </c>
      <c r="H3" s="18">
        <v>44100</v>
      </c>
      <c r="I3" s="18">
        <v>44114</v>
      </c>
      <c r="J3" s="18">
        <v>44149</v>
      </c>
      <c r="K3" s="13"/>
      <c r="L3" s="19"/>
      <c r="M3" s="20"/>
      <c r="N3" s="23"/>
      <c r="O3" s="13" t="s">
        <v>25</v>
      </c>
      <c r="P3" s="21"/>
    </row>
    <row r="4" spans="3:16" s="9" customFormat="1" ht="3.75" customHeight="1">
      <c r="C4" s="13"/>
      <c r="D4" s="116"/>
      <c r="E4" s="15"/>
      <c r="F4" s="15"/>
      <c r="G4" s="15"/>
      <c r="H4" s="15"/>
      <c r="I4" s="15"/>
      <c r="J4" s="15"/>
      <c r="K4" s="13"/>
      <c r="L4" s="13"/>
      <c r="M4" s="13"/>
      <c r="N4" s="15"/>
      <c r="O4" s="13"/>
      <c r="P4" s="21"/>
    </row>
    <row r="5" spans="1:16" s="9" customFormat="1" ht="12.75">
      <c r="A5" s="9">
        <v>1</v>
      </c>
      <c r="B5" s="115" t="s">
        <v>80</v>
      </c>
      <c r="C5" s="60" t="s">
        <v>9</v>
      </c>
      <c r="D5" s="117"/>
      <c r="E5" s="15">
        <v>1</v>
      </c>
      <c r="F5" s="15">
        <v>35</v>
      </c>
      <c r="G5" s="15">
        <v>1</v>
      </c>
      <c r="H5" s="15">
        <v>1</v>
      </c>
      <c r="I5" s="15">
        <v>1</v>
      </c>
      <c r="J5" s="15"/>
      <c r="K5" s="13"/>
      <c r="L5" s="13" t="s">
        <v>26</v>
      </c>
      <c r="M5" s="13">
        <f>SUM(E5:J5)</f>
        <v>39</v>
      </c>
      <c r="N5" s="15" t="s">
        <v>27</v>
      </c>
      <c r="O5" s="13">
        <f>SUM(E5:J5)-MAX(E5:J5)</f>
        <v>4</v>
      </c>
      <c r="P5" s="21"/>
    </row>
    <row r="6" spans="1:16" s="9" customFormat="1" ht="12.75">
      <c r="A6" s="9">
        <f aca="true" t="shared" si="0" ref="A6:A17">A5+1</f>
        <v>2</v>
      </c>
      <c r="B6" s="115" t="s">
        <v>58</v>
      </c>
      <c r="C6" s="60" t="s">
        <v>9</v>
      </c>
      <c r="D6" s="117" t="s">
        <v>71</v>
      </c>
      <c r="E6" s="15">
        <v>2</v>
      </c>
      <c r="F6" s="15">
        <v>1</v>
      </c>
      <c r="G6" s="15">
        <v>3</v>
      </c>
      <c r="H6" s="15">
        <v>35</v>
      </c>
      <c r="I6" s="15">
        <v>5</v>
      </c>
      <c r="J6" s="15"/>
      <c r="K6" s="13"/>
      <c r="L6" s="13" t="s">
        <v>26</v>
      </c>
      <c r="M6" s="13">
        <f>SUM(E6:J6)</f>
        <v>46</v>
      </c>
      <c r="N6" s="15" t="s">
        <v>27</v>
      </c>
      <c r="O6" s="13">
        <f>SUM(E6:J6)-MAX(E6:J6)</f>
        <v>11</v>
      </c>
      <c r="P6" s="21"/>
    </row>
    <row r="7" spans="1:16" s="9" customFormat="1" ht="12.75">
      <c r="A7" s="9">
        <f t="shared" si="0"/>
        <v>3</v>
      </c>
      <c r="B7" s="115" t="s">
        <v>63</v>
      </c>
      <c r="C7" s="60" t="s">
        <v>9</v>
      </c>
      <c r="D7" s="117" t="s">
        <v>71</v>
      </c>
      <c r="E7" s="15">
        <v>6</v>
      </c>
      <c r="F7" s="15">
        <v>4</v>
      </c>
      <c r="G7" s="15">
        <v>4</v>
      </c>
      <c r="H7" s="15">
        <v>3</v>
      </c>
      <c r="I7" s="15">
        <v>3</v>
      </c>
      <c r="J7" s="15"/>
      <c r="K7" s="13"/>
      <c r="L7" s="13" t="s">
        <v>26</v>
      </c>
      <c r="M7" s="13">
        <f>SUM(E7:J7)</f>
        <v>20</v>
      </c>
      <c r="N7" s="15" t="s">
        <v>27</v>
      </c>
      <c r="O7" s="13">
        <f>SUM(E7:J7)-MAX(E7:J7)</f>
        <v>14</v>
      </c>
      <c r="P7" s="22"/>
    </row>
    <row r="8" spans="1:16" s="9" customFormat="1" ht="12.75">
      <c r="A8" s="9">
        <f t="shared" si="0"/>
        <v>4</v>
      </c>
      <c r="B8" s="115" t="s">
        <v>140</v>
      </c>
      <c r="C8" s="60" t="s">
        <v>9</v>
      </c>
      <c r="D8" s="116" t="s">
        <v>71</v>
      </c>
      <c r="E8" s="15">
        <v>35</v>
      </c>
      <c r="F8" s="15">
        <v>3</v>
      </c>
      <c r="G8" s="15">
        <v>5</v>
      </c>
      <c r="H8" s="15">
        <v>2</v>
      </c>
      <c r="I8" s="15">
        <v>4</v>
      </c>
      <c r="J8" s="15"/>
      <c r="K8" s="13"/>
      <c r="L8" s="13" t="s">
        <v>26</v>
      </c>
      <c r="M8" s="13">
        <f>SUM(E8:J8)</f>
        <v>49</v>
      </c>
      <c r="N8" s="15" t="s">
        <v>27</v>
      </c>
      <c r="O8" s="13">
        <f>SUM(E8:J8)-MAX(E8:J8)</f>
        <v>14</v>
      </c>
      <c r="P8" s="21"/>
    </row>
    <row r="9" spans="1:16" s="9" customFormat="1" ht="12.75">
      <c r="A9" s="9">
        <f t="shared" si="0"/>
        <v>5</v>
      </c>
      <c r="B9" s="115" t="s">
        <v>62</v>
      </c>
      <c r="C9" s="60" t="s">
        <v>9</v>
      </c>
      <c r="D9" s="116" t="s">
        <v>71</v>
      </c>
      <c r="E9" s="15">
        <v>9</v>
      </c>
      <c r="F9" s="15">
        <v>6</v>
      </c>
      <c r="G9" s="15">
        <v>6</v>
      </c>
      <c r="H9" s="15">
        <v>4</v>
      </c>
      <c r="I9" s="15">
        <v>6</v>
      </c>
      <c r="J9" s="15"/>
      <c r="K9" s="13"/>
      <c r="L9" s="13" t="s">
        <v>26</v>
      </c>
      <c r="M9" s="13">
        <f>SUM(E9:J9)</f>
        <v>31</v>
      </c>
      <c r="N9" s="15" t="s">
        <v>27</v>
      </c>
      <c r="O9" s="13">
        <f>SUM(E9:J9)-MAX(E9:J9)</f>
        <v>22</v>
      </c>
      <c r="P9" s="22"/>
    </row>
    <row r="10" spans="1:16" s="9" customFormat="1" ht="12.75">
      <c r="A10" s="9">
        <f t="shared" si="0"/>
        <v>6</v>
      </c>
      <c r="B10" s="115" t="s">
        <v>65</v>
      </c>
      <c r="C10" s="60" t="s">
        <v>9</v>
      </c>
      <c r="D10" s="117"/>
      <c r="E10" s="15">
        <v>4</v>
      </c>
      <c r="F10" s="15">
        <v>2</v>
      </c>
      <c r="G10" s="15">
        <v>8</v>
      </c>
      <c r="H10" s="15">
        <v>35</v>
      </c>
      <c r="I10" s="15">
        <v>8</v>
      </c>
      <c r="J10" s="15"/>
      <c r="K10" s="13"/>
      <c r="L10" s="13" t="s">
        <v>26</v>
      </c>
      <c r="M10" s="13">
        <f>SUM(E10:J10)</f>
        <v>57</v>
      </c>
      <c r="N10" s="15" t="s">
        <v>27</v>
      </c>
      <c r="O10" s="13">
        <f>SUM(E10:J10)-MAX(E10:J10)</f>
        <v>22</v>
      </c>
      <c r="P10" s="22"/>
    </row>
    <row r="11" spans="1:16" s="9" customFormat="1" ht="12.75">
      <c r="A11" s="9">
        <f t="shared" si="0"/>
        <v>7</v>
      </c>
      <c r="B11" s="115" t="s">
        <v>64</v>
      </c>
      <c r="C11" s="60" t="s">
        <v>9</v>
      </c>
      <c r="D11" s="117"/>
      <c r="E11" s="15">
        <v>5</v>
      </c>
      <c r="F11" s="15">
        <v>9</v>
      </c>
      <c r="G11" s="15">
        <v>7</v>
      </c>
      <c r="H11" s="15">
        <v>5</v>
      </c>
      <c r="I11" s="15">
        <v>9</v>
      </c>
      <c r="J11" s="15"/>
      <c r="K11" s="13"/>
      <c r="L11" s="13" t="s">
        <v>26</v>
      </c>
      <c r="M11" s="13">
        <f>SUM(E11:J11)</f>
        <v>35</v>
      </c>
      <c r="N11" s="15" t="s">
        <v>27</v>
      </c>
      <c r="O11" s="13">
        <f>SUM(E11:J11)-MAX(E11:J11)</f>
        <v>26</v>
      </c>
      <c r="P11" s="22"/>
    </row>
    <row r="12" spans="1:16" s="9" customFormat="1" ht="12.75">
      <c r="A12" s="9">
        <f t="shared" si="0"/>
        <v>8</v>
      </c>
      <c r="B12" s="115" t="s">
        <v>57</v>
      </c>
      <c r="C12" s="60" t="s">
        <v>9</v>
      </c>
      <c r="D12" s="115"/>
      <c r="E12" s="15">
        <v>7</v>
      </c>
      <c r="F12" s="15">
        <v>5</v>
      </c>
      <c r="G12" s="15">
        <v>9</v>
      </c>
      <c r="H12" s="15">
        <v>35</v>
      </c>
      <c r="I12" s="15">
        <v>7</v>
      </c>
      <c r="J12" s="15"/>
      <c r="K12" s="13"/>
      <c r="L12" s="13" t="s">
        <v>26</v>
      </c>
      <c r="M12" s="13">
        <f>SUM(E12:J12)</f>
        <v>63</v>
      </c>
      <c r="N12" s="15" t="s">
        <v>27</v>
      </c>
      <c r="O12" s="13">
        <f>SUM(E12:J12)-MAX(E12:J12)</f>
        <v>28</v>
      </c>
      <c r="P12" s="22"/>
    </row>
    <row r="13" spans="1:16" s="9" customFormat="1" ht="12.75">
      <c r="A13" s="9">
        <f t="shared" si="0"/>
        <v>9</v>
      </c>
      <c r="B13" s="115" t="s">
        <v>84</v>
      </c>
      <c r="C13" s="60" t="s">
        <v>9</v>
      </c>
      <c r="D13" s="117" t="s">
        <v>71</v>
      </c>
      <c r="E13" s="15">
        <v>10</v>
      </c>
      <c r="F13" s="15">
        <v>7</v>
      </c>
      <c r="G13" s="15">
        <v>10</v>
      </c>
      <c r="H13" s="15">
        <v>6</v>
      </c>
      <c r="I13" s="15">
        <v>12</v>
      </c>
      <c r="J13" s="15"/>
      <c r="K13" s="13"/>
      <c r="L13" s="13" t="s">
        <v>26</v>
      </c>
      <c r="M13" s="13">
        <f>SUM(E13:J13)</f>
        <v>45</v>
      </c>
      <c r="N13" s="15" t="s">
        <v>27</v>
      </c>
      <c r="O13" s="13">
        <f>SUM(E13:J13)-MAX(E13:J13)</f>
        <v>33</v>
      </c>
      <c r="P13" s="22"/>
    </row>
    <row r="14" spans="1:16" s="9" customFormat="1" ht="12.75">
      <c r="A14" s="9">
        <f t="shared" si="0"/>
        <v>10</v>
      </c>
      <c r="B14" s="115" t="s">
        <v>56</v>
      </c>
      <c r="C14" s="60" t="s">
        <v>9</v>
      </c>
      <c r="D14" s="117" t="s">
        <v>71</v>
      </c>
      <c r="E14" s="15">
        <v>11</v>
      </c>
      <c r="F14" s="15">
        <v>11</v>
      </c>
      <c r="G14" s="15">
        <v>12</v>
      </c>
      <c r="H14" s="15">
        <v>8</v>
      </c>
      <c r="I14" s="15">
        <v>10</v>
      </c>
      <c r="J14" s="15"/>
      <c r="K14" s="13"/>
      <c r="L14" s="13" t="s">
        <v>26</v>
      </c>
      <c r="M14" s="13">
        <f>SUM(E14:J14)</f>
        <v>52</v>
      </c>
      <c r="N14" s="15" t="s">
        <v>27</v>
      </c>
      <c r="O14" s="13">
        <f>SUM(E14:J14)-MAX(E14:J14)</f>
        <v>40</v>
      </c>
      <c r="P14" s="22"/>
    </row>
    <row r="15" spans="1:16" s="9" customFormat="1" ht="12.75">
      <c r="A15" s="9">
        <f t="shared" si="0"/>
        <v>11</v>
      </c>
      <c r="B15" s="115" t="s">
        <v>55</v>
      </c>
      <c r="C15" s="60" t="s">
        <v>9</v>
      </c>
      <c r="D15" s="117" t="s">
        <v>71</v>
      </c>
      <c r="E15" s="15">
        <v>12</v>
      </c>
      <c r="F15" s="15">
        <v>35</v>
      </c>
      <c r="G15" s="15">
        <v>11</v>
      </c>
      <c r="H15" s="15">
        <v>7</v>
      </c>
      <c r="I15" s="15">
        <v>11</v>
      </c>
      <c r="J15" s="15"/>
      <c r="K15" s="13"/>
      <c r="L15" s="13" t="s">
        <v>26</v>
      </c>
      <c r="M15" s="13">
        <f>SUM(E15:J15)</f>
        <v>76</v>
      </c>
      <c r="N15" s="15" t="s">
        <v>27</v>
      </c>
      <c r="O15" s="13">
        <f>SUM(E15:J15)-MAX(E15:J15)</f>
        <v>41</v>
      </c>
      <c r="P15" s="22"/>
    </row>
    <row r="16" spans="1:16" s="9" customFormat="1" ht="12.75">
      <c r="A16" s="9">
        <f>A15+1</f>
        <v>12</v>
      </c>
      <c r="B16" s="115" t="s">
        <v>101</v>
      </c>
      <c r="C16" s="60" t="s">
        <v>132</v>
      </c>
      <c r="D16" s="117"/>
      <c r="E16" s="15">
        <v>3</v>
      </c>
      <c r="F16" s="15">
        <v>35</v>
      </c>
      <c r="G16" s="15">
        <v>2</v>
      </c>
      <c r="H16" s="15">
        <v>35</v>
      </c>
      <c r="I16" s="15">
        <v>2</v>
      </c>
      <c r="J16" s="15"/>
      <c r="K16" s="13"/>
      <c r="L16" s="13" t="s">
        <v>26</v>
      </c>
      <c r="M16" s="13">
        <f>SUM(E16:J16)</f>
        <v>77</v>
      </c>
      <c r="N16" s="15" t="s">
        <v>27</v>
      </c>
      <c r="O16" s="13">
        <f>SUM(E16:J16)-MAX(E16:J16)</f>
        <v>42</v>
      </c>
      <c r="P16" s="22"/>
    </row>
    <row r="17" spans="1:16" s="9" customFormat="1" ht="12.75">
      <c r="A17" s="9">
        <f t="shared" si="0"/>
        <v>13</v>
      </c>
      <c r="B17" s="115" t="s">
        <v>66</v>
      </c>
      <c r="C17" s="60" t="s">
        <v>9</v>
      </c>
      <c r="D17" s="117" t="s">
        <v>71</v>
      </c>
      <c r="E17" s="15">
        <v>14</v>
      </c>
      <c r="F17" s="15">
        <v>8</v>
      </c>
      <c r="G17" s="15">
        <v>14</v>
      </c>
      <c r="H17" s="15">
        <v>9</v>
      </c>
      <c r="I17" s="15">
        <v>13</v>
      </c>
      <c r="J17" s="15"/>
      <c r="K17" s="13"/>
      <c r="L17" s="13" t="s">
        <v>26</v>
      </c>
      <c r="M17" s="13">
        <f>SUM(E17:J17)</f>
        <v>58</v>
      </c>
      <c r="N17" s="15" t="s">
        <v>27</v>
      </c>
      <c r="O17" s="13">
        <f>SUM(E17:J17)-MAX(E17:J17)</f>
        <v>44</v>
      </c>
      <c r="P17" s="22"/>
    </row>
    <row r="18" spans="2:16" s="9" customFormat="1" ht="13.5" customHeight="1">
      <c r="B18" s="115"/>
      <c r="C18" s="60"/>
      <c r="D18" s="117"/>
      <c r="E18" s="15"/>
      <c r="F18" s="15"/>
      <c r="G18" s="15"/>
      <c r="H18" s="15"/>
      <c r="I18" s="15"/>
      <c r="J18" s="15"/>
      <c r="K18" s="13"/>
      <c r="L18" s="13"/>
      <c r="M18" s="13"/>
      <c r="N18" s="15"/>
      <c r="O18" s="13"/>
      <c r="P18" s="22"/>
    </row>
    <row r="19" spans="1:16" s="9" customFormat="1" ht="12.75">
      <c r="A19" s="9">
        <v>15</v>
      </c>
      <c r="B19" s="115" t="s">
        <v>69</v>
      </c>
      <c r="C19" s="60" t="s">
        <v>11</v>
      </c>
      <c r="D19" s="117"/>
      <c r="E19" s="15">
        <v>8</v>
      </c>
      <c r="F19" s="15">
        <v>10</v>
      </c>
      <c r="G19" s="15">
        <v>13</v>
      </c>
      <c r="H19" s="15">
        <v>17</v>
      </c>
      <c r="I19" s="15">
        <v>14</v>
      </c>
      <c r="J19" s="15"/>
      <c r="K19" s="13"/>
      <c r="L19" s="13" t="s">
        <v>26</v>
      </c>
      <c r="M19" s="13">
        <f>SUM(E19:J19)</f>
        <v>62</v>
      </c>
      <c r="N19" s="15" t="s">
        <v>27</v>
      </c>
      <c r="O19" s="13">
        <f>SUM(E19:J19)-MAX(E19:J19)</f>
        <v>45</v>
      </c>
      <c r="P19" s="22"/>
    </row>
    <row r="20" spans="1:16" s="9" customFormat="1" ht="12.75">
      <c r="A20" s="9">
        <v>16</v>
      </c>
      <c r="B20" s="115" t="s">
        <v>54</v>
      </c>
      <c r="C20" s="60" t="s">
        <v>11</v>
      </c>
      <c r="D20" s="117" t="s">
        <v>71</v>
      </c>
      <c r="E20" s="15">
        <v>15</v>
      </c>
      <c r="F20" s="15">
        <v>12</v>
      </c>
      <c r="G20" s="15">
        <v>15</v>
      </c>
      <c r="H20" s="15">
        <v>10</v>
      </c>
      <c r="I20" s="15">
        <v>15</v>
      </c>
      <c r="J20" s="15"/>
      <c r="K20" s="13"/>
      <c r="L20" s="13" t="s">
        <v>26</v>
      </c>
      <c r="M20" s="13">
        <f>SUM(E20:J20)</f>
        <v>67</v>
      </c>
      <c r="N20" s="15" t="s">
        <v>27</v>
      </c>
      <c r="O20" s="13">
        <f>SUM(E20:J20)-MAX(E20:J20)</f>
        <v>52</v>
      </c>
      <c r="P20" s="22"/>
    </row>
    <row r="21" spans="1:16" s="9" customFormat="1" ht="12.75">
      <c r="A21" s="9">
        <v>17</v>
      </c>
      <c r="B21" s="115" t="s">
        <v>59</v>
      </c>
      <c r="C21" s="60" t="s">
        <v>11</v>
      </c>
      <c r="D21" s="117" t="s">
        <v>71</v>
      </c>
      <c r="E21" s="15">
        <v>13</v>
      </c>
      <c r="F21" s="15">
        <v>14</v>
      </c>
      <c r="G21" s="15">
        <v>16</v>
      </c>
      <c r="H21" s="15">
        <v>11</v>
      </c>
      <c r="I21" s="15">
        <v>16</v>
      </c>
      <c r="J21" s="15"/>
      <c r="K21" s="13"/>
      <c r="L21" s="13" t="s">
        <v>26</v>
      </c>
      <c r="M21" s="13">
        <f>SUM(E21:J21)</f>
        <v>70</v>
      </c>
      <c r="N21" s="15" t="s">
        <v>27</v>
      </c>
      <c r="O21" s="13">
        <f>SUM(E21:J21)-MAX(E21:J21)</f>
        <v>54</v>
      </c>
      <c r="P21" s="22"/>
    </row>
    <row r="22" spans="1:16" s="9" customFormat="1" ht="12.75">
      <c r="A22" s="9">
        <v>18</v>
      </c>
      <c r="B22" s="115" t="s">
        <v>60</v>
      </c>
      <c r="C22" s="60" t="s">
        <v>11</v>
      </c>
      <c r="D22" s="117" t="s">
        <v>71</v>
      </c>
      <c r="E22" s="15">
        <v>18</v>
      </c>
      <c r="F22" s="15">
        <v>13</v>
      </c>
      <c r="G22" s="15">
        <v>18</v>
      </c>
      <c r="H22" s="15">
        <v>12</v>
      </c>
      <c r="I22" s="15">
        <v>17</v>
      </c>
      <c r="J22" s="15"/>
      <c r="K22" s="13"/>
      <c r="L22" s="13" t="s">
        <v>26</v>
      </c>
      <c r="M22" s="13">
        <f>SUM(E22:J22)</f>
        <v>78</v>
      </c>
      <c r="N22" s="15" t="s">
        <v>27</v>
      </c>
      <c r="O22" s="13">
        <f>SUM(E22:J22)-MAX(E22:J22)</f>
        <v>60</v>
      </c>
      <c r="P22" s="22"/>
    </row>
    <row r="23" spans="1:16" s="9" customFormat="1" ht="12.75">
      <c r="A23" s="9">
        <v>19</v>
      </c>
      <c r="B23" s="115" t="s">
        <v>83</v>
      </c>
      <c r="C23" s="60" t="s">
        <v>11</v>
      </c>
      <c r="D23" s="116" t="s">
        <v>71</v>
      </c>
      <c r="E23" s="15">
        <v>16</v>
      </c>
      <c r="F23" s="15">
        <v>16</v>
      </c>
      <c r="G23" s="15">
        <v>17</v>
      </c>
      <c r="H23" s="15">
        <v>14</v>
      </c>
      <c r="I23" s="15">
        <v>18</v>
      </c>
      <c r="J23" s="15"/>
      <c r="K23" s="13"/>
      <c r="L23" s="13" t="s">
        <v>26</v>
      </c>
      <c r="M23" s="13">
        <f>SUM(E23:J23)</f>
        <v>81</v>
      </c>
      <c r="N23" s="15" t="s">
        <v>27</v>
      </c>
      <c r="O23" s="13">
        <f>SUM(E23:J23)-MAX(E23:J23)</f>
        <v>63</v>
      </c>
      <c r="P23" s="22"/>
    </row>
    <row r="24" spans="1:16" s="9" customFormat="1" ht="12.75">
      <c r="A24" s="9">
        <v>20</v>
      </c>
      <c r="B24" s="115" t="s">
        <v>86</v>
      </c>
      <c r="C24" s="13" t="s">
        <v>11</v>
      </c>
      <c r="D24" s="117" t="s">
        <v>71</v>
      </c>
      <c r="E24" s="15">
        <v>21</v>
      </c>
      <c r="F24" s="15">
        <v>19</v>
      </c>
      <c r="G24" s="15">
        <v>20</v>
      </c>
      <c r="H24" s="15">
        <v>13</v>
      </c>
      <c r="I24" s="15">
        <v>20</v>
      </c>
      <c r="J24" s="15"/>
      <c r="K24" s="13"/>
      <c r="L24" s="13" t="s">
        <v>26</v>
      </c>
      <c r="M24" s="13">
        <f>SUM(E24:J24)</f>
        <v>93</v>
      </c>
      <c r="N24" s="15" t="s">
        <v>27</v>
      </c>
      <c r="O24" s="13">
        <f>SUM(E24:J24)-MAX(E24:J24)</f>
        <v>72</v>
      </c>
      <c r="P24" s="22"/>
    </row>
    <row r="25" spans="1:16" s="9" customFormat="1" ht="12.75">
      <c r="A25" s="9">
        <v>21</v>
      </c>
      <c r="B25" s="115" t="s">
        <v>53</v>
      </c>
      <c r="C25" s="13" t="s">
        <v>11</v>
      </c>
      <c r="D25" s="117" t="s">
        <v>72</v>
      </c>
      <c r="E25" s="15">
        <v>22</v>
      </c>
      <c r="F25" s="15">
        <v>20</v>
      </c>
      <c r="G25" s="15">
        <v>22</v>
      </c>
      <c r="H25" s="15">
        <v>15</v>
      </c>
      <c r="I25" s="15">
        <v>22</v>
      </c>
      <c r="J25" s="15"/>
      <c r="K25" s="13"/>
      <c r="L25" s="13" t="s">
        <v>26</v>
      </c>
      <c r="M25" s="13">
        <f>SUM(E25:J25)</f>
        <v>101</v>
      </c>
      <c r="N25" s="15" t="s">
        <v>27</v>
      </c>
      <c r="O25" s="13">
        <f>SUM(E25:J25)-MAX(E25:J25)</f>
        <v>79</v>
      </c>
      <c r="P25" s="22"/>
    </row>
    <row r="26" spans="1:16" s="9" customFormat="1" ht="12.75">
      <c r="A26" s="9">
        <v>22</v>
      </c>
      <c r="B26" s="115" t="s">
        <v>91</v>
      </c>
      <c r="C26" s="13" t="s">
        <v>11</v>
      </c>
      <c r="D26" s="116" t="s">
        <v>72</v>
      </c>
      <c r="E26" s="15">
        <v>17</v>
      </c>
      <c r="F26" s="15">
        <v>18</v>
      </c>
      <c r="G26" s="15">
        <v>35</v>
      </c>
      <c r="H26" s="15">
        <v>35</v>
      </c>
      <c r="I26" s="15">
        <v>19</v>
      </c>
      <c r="J26" s="15"/>
      <c r="K26" s="13"/>
      <c r="L26" s="13" t="s">
        <v>26</v>
      </c>
      <c r="M26" s="13">
        <f>SUM(E26:J26)</f>
        <v>124</v>
      </c>
      <c r="N26" s="15" t="s">
        <v>27</v>
      </c>
      <c r="O26" s="13">
        <f>SUM(E26:J26)-MAX(E26:J26)</f>
        <v>89</v>
      </c>
      <c r="P26" s="22"/>
    </row>
    <row r="27" spans="1:16" s="9" customFormat="1" ht="12.75">
      <c r="A27" s="9">
        <v>23</v>
      </c>
      <c r="B27" s="115" t="s">
        <v>67</v>
      </c>
      <c r="C27" s="13" t="s">
        <v>11</v>
      </c>
      <c r="D27" s="117" t="s">
        <v>72</v>
      </c>
      <c r="E27" s="15">
        <v>35</v>
      </c>
      <c r="F27" s="15">
        <v>15</v>
      </c>
      <c r="G27" s="15">
        <v>19</v>
      </c>
      <c r="H27" s="15">
        <v>35</v>
      </c>
      <c r="I27" s="15">
        <v>35</v>
      </c>
      <c r="J27" s="15"/>
      <c r="K27" s="13"/>
      <c r="L27" s="13" t="s">
        <v>26</v>
      </c>
      <c r="M27" s="13">
        <f>SUM(E27:J27)</f>
        <v>139</v>
      </c>
      <c r="N27" s="15" t="s">
        <v>27</v>
      </c>
      <c r="O27" s="13">
        <f>SUM(E27:J27)-MAX(E27:J27)</f>
        <v>104</v>
      </c>
      <c r="P27" s="21"/>
    </row>
    <row r="28" spans="1:16" s="9" customFormat="1" ht="12.75">
      <c r="A28" s="9">
        <v>24</v>
      </c>
      <c r="B28" s="115" t="s">
        <v>123</v>
      </c>
      <c r="C28" s="93" t="s">
        <v>11</v>
      </c>
      <c r="D28" s="116" t="s">
        <v>71</v>
      </c>
      <c r="E28" s="15">
        <v>19</v>
      </c>
      <c r="F28" s="15">
        <v>17</v>
      </c>
      <c r="G28" s="15">
        <v>35</v>
      </c>
      <c r="H28" s="15">
        <v>35</v>
      </c>
      <c r="I28" s="15">
        <v>35</v>
      </c>
      <c r="J28" s="15"/>
      <c r="K28" s="13"/>
      <c r="L28" s="13" t="s">
        <v>26</v>
      </c>
      <c r="M28" s="13">
        <f>SUM(E28:J28)</f>
        <v>141</v>
      </c>
      <c r="N28" s="15" t="s">
        <v>27</v>
      </c>
      <c r="O28" s="13">
        <f>SUM(E28:J28)-MAX(E28:J28)</f>
        <v>106</v>
      </c>
      <c r="P28" s="21"/>
    </row>
    <row r="29" spans="1:16" s="9" customFormat="1" ht="12.75">
      <c r="A29" s="9">
        <v>25</v>
      </c>
      <c r="B29" s="115" t="s">
        <v>61</v>
      </c>
      <c r="C29" s="13" t="s">
        <v>11</v>
      </c>
      <c r="D29" s="116" t="s">
        <v>72</v>
      </c>
      <c r="E29" s="15">
        <v>20</v>
      </c>
      <c r="F29" s="15">
        <v>35</v>
      </c>
      <c r="G29" s="15">
        <v>35</v>
      </c>
      <c r="H29" s="15">
        <v>35</v>
      </c>
      <c r="I29" s="15">
        <v>35</v>
      </c>
      <c r="J29" s="15"/>
      <c r="K29" s="13"/>
      <c r="L29" s="13" t="s">
        <v>26</v>
      </c>
      <c r="M29" s="13">
        <f>SUM(E29:J29)</f>
        <v>160</v>
      </c>
      <c r="N29" s="15" t="s">
        <v>27</v>
      </c>
      <c r="O29" s="13">
        <f>SUM(E29:J29)-MAX(E29:J29)</f>
        <v>125</v>
      </c>
      <c r="P29" s="22"/>
    </row>
    <row r="30" spans="2:22" s="9" customFormat="1" ht="5.25" customHeight="1">
      <c r="B30" s="115"/>
      <c r="C30" s="13"/>
      <c r="D30" s="117"/>
      <c r="E30" s="15"/>
      <c r="F30" s="15"/>
      <c r="G30" s="15"/>
      <c r="H30" s="15"/>
      <c r="I30" s="15"/>
      <c r="J30" s="15"/>
      <c r="K30" s="13"/>
      <c r="L30" s="13"/>
      <c r="M30" s="13"/>
      <c r="N30" s="15"/>
      <c r="O30" s="13"/>
      <c r="P30" s="21"/>
      <c r="T30"/>
      <c r="U30"/>
      <c r="V30"/>
    </row>
    <row r="31" spans="2:22" s="9" customFormat="1" ht="12.75">
      <c r="B31" s="115"/>
      <c r="C31" s="13"/>
      <c r="D31" s="117"/>
      <c r="E31" s="15"/>
      <c r="F31" s="15"/>
      <c r="G31" s="15"/>
      <c r="H31" s="15"/>
      <c r="I31" s="15"/>
      <c r="J31" s="15"/>
      <c r="K31" s="13"/>
      <c r="L31" s="13" t="s">
        <v>26</v>
      </c>
      <c r="M31" s="13">
        <f>SUM(E31:J31)</f>
        <v>0</v>
      </c>
      <c r="N31" s="15" t="s">
        <v>27</v>
      </c>
      <c r="O31" s="13">
        <f aca="true" t="shared" si="1" ref="O31:O43">SUM(E31:J31)-MAX(E31:J31)</f>
        <v>0</v>
      </c>
      <c r="P31" s="21"/>
      <c r="T31"/>
      <c r="U31"/>
      <c r="V31"/>
    </row>
    <row r="32" spans="2:22" s="9" customFormat="1" ht="5.25" customHeight="1">
      <c r="B32" s="115"/>
      <c r="C32" s="13"/>
      <c r="D32" s="117"/>
      <c r="E32" s="15"/>
      <c r="F32" s="15"/>
      <c r="G32" s="15"/>
      <c r="H32" s="15"/>
      <c r="I32" s="15"/>
      <c r="J32" s="15"/>
      <c r="K32" s="13"/>
      <c r="L32" s="13"/>
      <c r="M32" s="13"/>
      <c r="N32" s="15"/>
      <c r="O32" s="13"/>
      <c r="P32" s="21"/>
      <c r="T32"/>
      <c r="U32"/>
      <c r="V32"/>
    </row>
    <row r="33" spans="1:22" s="9" customFormat="1" ht="12.75">
      <c r="A33" s="9">
        <v>26</v>
      </c>
      <c r="B33" s="115" t="s">
        <v>52</v>
      </c>
      <c r="C33" s="13" t="s">
        <v>47</v>
      </c>
      <c r="D33" s="117"/>
      <c r="E33" s="15">
        <v>23</v>
      </c>
      <c r="F33" s="15">
        <v>21</v>
      </c>
      <c r="G33" s="15">
        <v>21</v>
      </c>
      <c r="H33" s="15">
        <v>16</v>
      </c>
      <c r="I33" s="15">
        <v>21</v>
      </c>
      <c r="J33" s="15"/>
      <c r="K33" s="13"/>
      <c r="L33" s="13" t="s">
        <v>26</v>
      </c>
      <c r="M33" s="13">
        <f>SUM(E33:J33)</f>
        <v>102</v>
      </c>
      <c r="N33" s="15" t="s">
        <v>27</v>
      </c>
      <c r="O33" s="13">
        <f t="shared" si="1"/>
        <v>79</v>
      </c>
      <c r="P33" s="21"/>
      <c r="T33"/>
      <c r="U33"/>
      <c r="V33"/>
    </row>
    <row r="34" spans="1:22" s="9" customFormat="1" ht="12.75">
      <c r="A34" s="9">
        <v>27</v>
      </c>
      <c r="B34" s="115" t="s">
        <v>85</v>
      </c>
      <c r="C34" s="13" t="s">
        <v>47</v>
      </c>
      <c r="D34" s="117"/>
      <c r="E34" s="15">
        <v>35</v>
      </c>
      <c r="F34" s="15">
        <v>35</v>
      </c>
      <c r="G34" s="15">
        <v>23</v>
      </c>
      <c r="H34" s="15">
        <v>35</v>
      </c>
      <c r="I34" s="15">
        <v>35</v>
      </c>
      <c r="J34" s="15"/>
      <c r="K34" s="13"/>
      <c r="L34" s="13" t="s">
        <v>26</v>
      </c>
      <c r="M34" s="13">
        <f>SUM(E34:J34)</f>
        <v>163</v>
      </c>
      <c r="N34" s="15" t="s">
        <v>27</v>
      </c>
      <c r="O34" s="13">
        <f t="shared" si="1"/>
        <v>128</v>
      </c>
      <c r="P34" s="21"/>
      <c r="T34"/>
      <c r="U34"/>
      <c r="V34"/>
    </row>
    <row r="35" spans="2:23" s="9" customFormat="1" ht="6" customHeight="1">
      <c r="B35" s="115"/>
      <c r="C35" s="13"/>
      <c r="D35" s="117"/>
      <c r="E35" s="15"/>
      <c r="F35" s="15"/>
      <c r="G35" s="15"/>
      <c r="H35" s="15"/>
      <c r="I35" s="15"/>
      <c r="J35" s="15"/>
      <c r="K35" s="13"/>
      <c r="L35" s="13"/>
      <c r="M35" s="13"/>
      <c r="N35" s="15"/>
      <c r="O35" s="13"/>
      <c r="P35" s="21"/>
      <c r="T35"/>
      <c r="U35"/>
      <c r="V35"/>
      <c r="W35"/>
    </row>
    <row r="36" spans="1:23" s="9" customFormat="1" ht="12.75">
      <c r="A36" s="9">
        <v>28</v>
      </c>
      <c r="B36" s="115" t="s">
        <v>70</v>
      </c>
      <c r="C36" s="13" t="s">
        <v>41</v>
      </c>
      <c r="D36" s="117"/>
      <c r="E36" s="15">
        <v>24</v>
      </c>
      <c r="F36" s="15">
        <v>22</v>
      </c>
      <c r="G36" s="15">
        <v>35</v>
      </c>
      <c r="H36" s="15">
        <v>35</v>
      </c>
      <c r="I36" s="15">
        <v>35</v>
      </c>
      <c r="J36" s="15"/>
      <c r="K36" s="13"/>
      <c r="L36" s="13" t="s">
        <v>26</v>
      </c>
      <c r="M36" s="13">
        <f aca="true" t="shared" si="2" ref="M36:M43">SUM(E36:J36)</f>
        <v>151</v>
      </c>
      <c r="N36" s="15" t="s">
        <v>27</v>
      </c>
      <c r="O36" s="13">
        <f t="shared" si="1"/>
        <v>116</v>
      </c>
      <c r="P36" s="21"/>
      <c r="T36"/>
      <c r="U36"/>
      <c r="V36"/>
      <c r="W36"/>
    </row>
    <row r="37" spans="1:23" s="9" customFormat="1" ht="12.75">
      <c r="A37" s="9">
        <v>29</v>
      </c>
      <c r="B37" s="13" t="s">
        <v>77</v>
      </c>
      <c r="C37" s="115" t="s">
        <v>41</v>
      </c>
      <c r="D37" s="116"/>
      <c r="E37" s="15">
        <v>35</v>
      </c>
      <c r="F37" s="15">
        <v>35</v>
      </c>
      <c r="G37" s="15">
        <v>35</v>
      </c>
      <c r="H37" s="15">
        <v>35</v>
      </c>
      <c r="I37" s="15">
        <v>23</v>
      </c>
      <c r="J37" s="15"/>
      <c r="K37" s="13"/>
      <c r="L37" s="13" t="s">
        <v>26</v>
      </c>
      <c r="M37" s="13">
        <f t="shared" si="2"/>
        <v>163</v>
      </c>
      <c r="N37" s="15" t="s">
        <v>27</v>
      </c>
      <c r="O37" s="13">
        <f t="shared" si="1"/>
        <v>128</v>
      </c>
      <c r="P37" s="21"/>
      <c r="S37"/>
      <c r="T37"/>
      <c r="U37"/>
      <c r="V37"/>
      <c r="W37"/>
    </row>
    <row r="38" spans="1:23" s="9" customFormat="1" ht="12.75">
      <c r="A38" s="9">
        <v>36</v>
      </c>
      <c r="B38" s="13"/>
      <c r="C38" s="13"/>
      <c r="D38" s="116"/>
      <c r="E38" s="15"/>
      <c r="F38" s="15"/>
      <c r="G38" s="15"/>
      <c r="H38" s="15"/>
      <c r="I38" s="15"/>
      <c r="J38" s="15"/>
      <c r="K38" s="13"/>
      <c r="L38" s="13" t="s">
        <v>26</v>
      </c>
      <c r="M38" s="13">
        <f t="shared" si="2"/>
        <v>0</v>
      </c>
      <c r="N38" s="15" t="s">
        <v>27</v>
      </c>
      <c r="O38" s="13">
        <f t="shared" si="1"/>
        <v>0</v>
      </c>
      <c r="P38" s="21"/>
      <c r="S38"/>
      <c r="T38"/>
      <c r="U38"/>
      <c r="V38"/>
      <c r="W38"/>
    </row>
    <row r="39" spans="1:23" s="9" customFormat="1" ht="12.75">
      <c r="A39" s="78">
        <v>37</v>
      </c>
      <c r="B39" s="13"/>
      <c r="C39" s="13"/>
      <c r="D39" s="116"/>
      <c r="E39" s="15"/>
      <c r="F39" s="15"/>
      <c r="G39" s="15"/>
      <c r="H39" s="15"/>
      <c r="I39" s="15"/>
      <c r="J39" s="15"/>
      <c r="K39" s="13"/>
      <c r="L39" s="13" t="s">
        <v>26</v>
      </c>
      <c r="M39" s="13">
        <f t="shared" si="2"/>
        <v>0</v>
      </c>
      <c r="N39" s="15" t="s">
        <v>27</v>
      </c>
      <c r="O39" s="13">
        <f t="shared" si="1"/>
        <v>0</v>
      </c>
      <c r="P39" s="21"/>
      <c r="S39"/>
      <c r="T39"/>
      <c r="U39"/>
      <c r="V39"/>
      <c r="W39"/>
    </row>
    <row r="40" spans="1:23" s="9" customFormat="1" ht="12.75">
      <c r="A40" s="78">
        <v>38</v>
      </c>
      <c r="B40" s="13"/>
      <c r="C40" s="13"/>
      <c r="D40" s="116"/>
      <c r="E40" s="15"/>
      <c r="F40" s="15"/>
      <c r="G40" s="15"/>
      <c r="H40" s="15"/>
      <c r="I40" s="15"/>
      <c r="J40" s="15"/>
      <c r="K40" s="13"/>
      <c r="L40" s="13" t="s">
        <v>26</v>
      </c>
      <c r="M40" s="13">
        <f t="shared" si="2"/>
        <v>0</v>
      </c>
      <c r="N40" s="15" t="s">
        <v>27</v>
      </c>
      <c r="O40" s="13">
        <f t="shared" si="1"/>
        <v>0</v>
      </c>
      <c r="P40" s="21"/>
      <c r="S40"/>
      <c r="T40"/>
      <c r="U40"/>
      <c r="V40"/>
      <c r="W40"/>
    </row>
    <row r="41" spans="1:23" s="9" customFormat="1" ht="12.75">
      <c r="A41" s="78">
        <v>39</v>
      </c>
      <c r="B41" s="13"/>
      <c r="C41" s="13"/>
      <c r="D41" s="116"/>
      <c r="E41" s="15"/>
      <c r="F41" s="15"/>
      <c r="G41" s="15"/>
      <c r="H41" s="15"/>
      <c r="I41" s="15"/>
      <c r="J41" s="15"/>
      <c r="K41" s="13"/>
      <c r="L41" s="13" t="s">
        <v>26</v>
      </c>
      <c r="M41" s="13">
        <f t="shared" si="2"/>
        <v>0</v>
      </c>
      <c r="N41" s="15" t="s">
        <v>27</v>
      </c>
      <c r="O41" s="13">
        <f t="shared" si="1"/>
        <v>0</v>
      </c>
      <c r="P41" s="21"/>
      <c r="S41"/>
      <c r="T41"/>
      <c r="U41"/>
      <c r="V41"/>
      <c r="W41"/>
    </row>
    <row r="42" spans="1:23" s="9" customFormat="1" ht="12.75">
      <c r="A42" s="9">
        <v>40</v>
      </c>
      <c r="B42" s="13"/>
      <c r="C42" s="13"/>
      <c r="D42" s="116"/>
      <c r="E42" s="15"/>
      <c r="F42" s="15"/>
      <c r="G42" s="15"/>
      <c r="H42" s="15"/>
      <c r="I42" s="15"/>
      <c r="J42" s="15"/>
      <c r="K42" s="13"/>
      <c r="L42" s="13" t="s">
        <v>26</v>
      </c>
      <c r="M42" s="13">
        <f t="shared" si="2"/>
        <v>0</v>
      </c>
      <c r="N42" s="15" t="s">
        <v>27</v>
      </c>
      <c r="O42" s="13">
        <f t="shared" si="1"/>
        <v>0</v>
      </c>
      <c r="P42" s="21"/>
      <c r="S42"/>
      <c r="T42"/>
      <c r="U42"/>
      <c r="V42"/>
      <c r="W42"/>
    </row>
    <row r="43" spans="1:23" s="9" customFormat="1" ht="12.75">
      <c r="A43" s="9">
        <v>41</v>
      </c>
      <c r="B43" s="13" t="s">
        <v>31</v>
      </c>
      <c r="C43" s="13"/>
      <c r="D43" s="116"/>
      <c r="E43" s="15">
        <v>35</v>
      </c>
      <c r="F43" s="15">
        <v>35</v>
      </c>
      <c r="G43" s="15">
        <v>35</v>
      </c>
      <c r="H43" s="15">
        <v>35</v>
      </c>
      <c r="I43" s="15">
        <v>35</v>
      </c>
      <c r="J43" s="15">
        <v>35</v>
      </c>
      <c r="K43" s="13"/>
      <c r="L43" s="13" t="s">
        <v>26</v>
      </c>
      <c r="M43" s="13">
        <f t="shared" si="2"/>
        <v>210</v>
      </c>
      <c r="N43" s="15" t="s">
        <v>27</v>
      </c>
      <c r="O43" s="13">
        <f t="shared" si="1"/>
        <v>175</v>
      </c>
      <c r="P43" s="21"/>
      <c r="S43"/>
      <c r="T43"/>
      <c r="U43"/>
      <c r="V43"/>
      <c r="W43"/>
    </row>
    <row r="45" ht="12.75">
      <c r="B45" t="s">
        <v>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Erik-Lyn_medion</cp:lastModifiedBy>
  <cp:lastPrinted>2020-07-07T07:08:13Z</cp:lastPrinted>
  <dcterms:created xsi:type="dcterms:W3CDTF">2011-10-17T08:30:46Z</dcterms:created>
  <dcterms:modified xsi:type="dcterms:W3CDTF">2020-10-10T20:11:14Z</dcterms:modified>
  <cp:category/>
  <cp:version/>
  <cp:contentType/>
  <cp:contentStatus/>
</cp:coreProperties>
</file>